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oakgov-my.sharepoint.com/personal/prokschs_oakgov_com/Documents/Documents/Clarity/"/>
    </mc:Choice>
  </mc:AlternateContent>
  <xr:revisionPtr revIDLastSave="0" documentId="8_{8664AFF5-05F4-4364-B331-C6A4F691B32E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roject Summary" sheetId="6" r:id="rId1"/>
    <sheet name="Savings Detail" sheetId="10" r:id="rId2"/>
    <sheet name="Savings Summary" sheetId="2" r:id="rId3"/>
    <sheet name="Cost Detail" sheetId="7" r:id="rId4"/>
    <sheet name="Cost Summary" sheetId="4" r:id="rId5"/>
    <sheet name="Assumptions" sheetId="11" r:id="rId6"/>
  </sheets>
  <definedNames>
    <definedName name="_xlnm.Print_Area" localSheetId="5">Assumptions!$A$2:$B$30</definedName>
    <definedName name="_xlnm.Print_Area" localSheetId="3">'Cost Detail'!$A$1:$T$44</definedName>
    <definedName name="_xlnm.Print_Area" localSheetId="4">'Cost Summary'!$A$2:$I$41</definedName>
    <definedName name="_xlnm.Print_Area" localSheetId="0">'Project Summary'!$A$2:$I$36</definedName>
    <definedName name="_xlnm.Print_Area" localSheetId="1">'Savings Detail'!$A$3:$T$30</definedName>
    <definedName name="_xlnm.Print_Area" localSheetId="2">'Savings Summary'!$A$2:$I$34</definedName>
    <definedName name="_xlnm.Print_Titles" localSheetId="5">Assumptions!$1:$1</definedName>
    <definedName name="_xlnm.Print_Titles" localSheetId="3">'Cost Detail'!$A:$B,'Cost Detail'!$1:$2</definedName>
    <definedName name="_xlnm.Print_Titles" localSheetId="4">'Cost Summary'!$1:$1</definedName>
    <definedName name="_xlnm.Print_Titles" localSheetId="0">'Project Summary'!$1:$1</definedName>
    <definedName name="_xlnm.Print_Titles" localSheetId="1">'Savings Detail'!$A:$B,'Savings Detail'!$1:$2</definedName>
    <definedName name="_xlnm.Print_Titles" localSheetId="2">'Savings Summary'!$1:$1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8" i="7" l="1"/>
  <c r="S38" i="7"/>
  <c r="R38" i="7"/>
  <c r="Q38" i="7"/>
  <c r="P38" i="7"/>
  <c r="O38" i="7"/>
  <c r="G38" i="7"/>
  <c r="T23" i="7" l="1"/>
  <c r="S23" i="7"/>
  <c r="R23" i="7"/>
  <c r="Q23" i="7"/>
  <c r="P23" i="7"/>
  <c r="O23" i="7"/>
  <c r="G23" i="7"/>
  <c r="T22" i="7"/>
  <c r="S22" i="7"/>
  <c r="R22" i="7"/>
  <c r="Q22" i="7"/>
  <c r="P22" i="7"/>
  <c r="O22" i="7"/>
  <c r="G22" i="7"/>
  <c r="T31" i="7" l="1"/>
  <c r="S31" i="7"/>
  <c r="R31" i="7"/>
  <c r="Q31" i="7"/>
  <c r="P31" i="7"/>
  <c r="O31" i="7"/>
  <c r="G31" i="7"/>
  <c r="T30" i="7"/>
  <c r="S30" i="7"/>
  <c r="R30" i="7"/>
  <c r="Q30" i="7"/>
  <c r="P30" i="7"/>
  <c r="O30" i="7"/>
  <c r="G30" i="7"/>
  <c r="T29" i="7"/>
  <c r="S29" i="7"/>
  <c r="R29" i="7"/>
  <c r="Q29" i="7"/>
  <c r="P29" i="7"/>
  <c r="O29" i="7"/>
  <c r="G29" i="7"/>
  <c r="T28" i="7"/>
  <c r="S28" i="7"/>
  <c r="R28" i="7"/>
  <c r="Q28" i="7"/>
  <c r="P28" i="7"/>
  <c r="O28" i="7"/>
  <c r="G28" i="7"/>
  <c r="T27" i="7"/>
  <c r="S27" i="7"/>
  <c r="R27" i="7"/>
  <c r="Q27" i="7"/>
  <c r="P27" i="7"/>
  <c r="O27" i="7"/>
  <c r="G27" i="7"/>
  <c r="T26" i="7"/>
  <c r="S26" i="7"/>
  <c r="R26" i="7"/>
  <c r="Q26" i="7"/>
  <c r="P26" i="7"/>
  <c r="O26" i="7"/>
  <c r="G26" i="7"/>
  <c r="T25" i="7"/>
  <c r="S25" i="7"/>
  <c r="R25" i="7"/>
  <c r="Q25" i="7"/>
  <c r="P25" i="7"/>
  <c r="O25" i="7"/>
  <c r="G25" i="7"/>
  <c r="T24" i="7"/>
  <c r="S24" i="7"/>
  <c r="R24" i="7"/>
  <c r="Q24" i="7"/>
  <c r="P24" i="7"/>
  <c r="O24" i="7"/>
  <c r="G24" i="7"/>
  <c r="T44" i="7" l="1"/>
  <c r="S44" i="7"/>
  <c r="R44" i="7"/>
  <c r="Q44" i="7"/>
  <c r="P44" i="7"/>
  <c r="O44" i="7"/>
  <c r="T43" i="7"/>
  <c r="S43" i="7"/>
  <c r="R43" i="7"/>
  <c r="Q43" i="7"/>
  <c r="P43" i="7"/>
  <c r="O43" i="7"/>
  <c r="T42" i="7"/>
  <c r="S42" i="7"/>
  <c r="R42" i="7"/>
  <c r="Q42" i="7"/>
  <c r="P42" i="7"/>
  <c r="O42" i="7"/>
  <c r="T41" i="7"/>
  <c r="S41" i="7"/>
  <c r="R41" i="7"/>
  <c r="Q41" i="7"/>
  <c r="P41" i="7"/>
  <c r="O41" i="7"/>
  <c r="T40" i="7"/>
  <c r="S40" i="7"/>
  <c r="R40" i="7"/>
  <c r="Q40" i="7"/>
  <c r="P40" i="7"/>
  <c r="O40" i="7"/>
  <c r="T16" i="7"/>
  <c r="S16" i="7"/>
  <c r="R16" i="7"/>
  <c r="Q16" i="7"/>
  <c r="P16" i="7"/>
  <c r="O16" i="7"/>
  <c r="T39" i="7"/>
  <c r="S39" i="7"/>
  <c r="R39" i="7"/>
  <c r="Q39" i="7"/>
  <c r="P39" i="7"/>
  <c r="O39" i="7"/>
  <c r="G44" i="7"/>
  <c r="G43" i="7"/>
  <c r="G42" i="7"/>
  <c r="G41" i="7"/>
  <c r="G40" i="7"/>
  <c r="G16" i="7"/>
  <c r="G39" i="7"/>
  <c r="T36" i="7" l="1"/>
  <c r="S36" i="7"/>
  <c r="R36" i="7"/>
  <c r="Q36" i="7"/>
  <c r="P36" i="7"/>
  <c r="O36" i="7"/>
  <c r="B6" i="4"/>
  <c r="B5" i="4"/>
  <c r="G36" i="7"/>
  <c r="G35" i="7"/>
  <c r="G34" i="7"/>
  <c r="G32" i="7"/>
  <c r="T35" i="7"/>
  <c r="S35" i="7"/>
  <c r="R35" i="7"/>
  <c r="Q35" i="7"/>
  <c r="P35" i="7"/>
  <c r="O35" i="7"/>
  <c r="T34" i="7"/>
  <c r="S34" i="7"/>
  <c r="R34" i="7"/>
  <c r="Q34" i="7"/>
  <c r="P34" i="7"/>
  <c r="O34" i="7"/>
  <c r="T33" i="7"/>
  <c r="S33" i="7"/>
  <c r="R33" i="7"/>
  <c r="Q33" i="7"/>
  <c r="P33" i="7"/>
  <c r="O33" i="7"/>
  <c r="G33" i="7"/>
  <c r="T32" i="7"/>
  <c r="S32" i="7"/>
  <c r="R32" i="7"/>
  <c r="Q32" i="7"/>
  <c r="P32" i="7"/>
  <c r="O32" i="7"/>
  <c r="O6" i="7"/>
  <c r="C6" i="4" s="1"/>
  <c r="P6" i="7"/>
  <c r="D6" i="4" s="1"/>
  <c r="Q6" i="7"/>
  <c r="E6" i="4" s="1"/>
  <c r="R6" i="7"/>
  <c r="F6" i="4" s="1"/>
  <c r="S6" i="7"/>
  <c r="G6" i="4" s="1"/>
  <c r="T6" i="7"/>
  <c r="H6" i="4" s="1"/>
  <c r="O5" i="7"/>
  <c r="C5" i="4" s="1"/>
  <c r="P5" i="7"/>
  <c r="D5" i="4" s="1"/>
  <c r="Q5" i="7"/>
  <c r="E5" i="4" s="1"/>
  <c r="R5" i="7"/>
  <c r="F5" i="4" s="1"/>
  <c r="S5" i="7"/>
  <c r="G5" i="4" s="1"/>
  <c r="T5" i="7"/>
  <c r="H5" i="4" s="1"/>
  <c r="Q4" i="7"/>
  <c r="E4" i="4" s="1"/>
  <c r="O9" i="7"/>
  <c r="C9" i="4" s="1"/>
  <c r="O8" i="7"/>
  <c r="C8" i="4" s="1"/>
  <c r="O7" i="7"/>
  <c r="C7" i="4" s="1"/>
  <c r="G6" i="7"/>
  <c r="G5" i="7"/>
  <c r="T46" i="7"/>
  <c r="S46" i="7"/>
  <c r="R46" i="7"/>
  <c r="Q46" i="7"/>
  <c r="P46" i="7"/>
  <c r="O46" i="7"/>
  <c r="T45" i="7"/>
  <c r="S45" i="7"/>
  <c r="R45" i="7"/>
  <c r="Q45" i="7"/>
  <c r="P45" i="7"/>
  <c r="O45" i="7"/>
  <c r="T37" i="7"/>
  <c r="S37" i="7"/>
  <c r="R37" i="7"/>
  <c r="Q37" i="7"/>
  <c r="P37" i="7"/>
  <c r="O37" i="7"/>
  <c r="T21" i="7"/>
  <c r="S21" i="7"/>
  <c r="R21" i="7"/>
  <c r="Q21" i="7"/>
  <c r="P21" i="7"/>
  <c r="O21" i="7"/>
  <c r="T20" i="7"/>
  <c r="S20" i="7"/>
  <c r="R20" i="7"/>
  <c r="Q20" i="7"/>
  <c r="P20" i="7"/>
  <c r="O20" i="7"/>
  <c r="T19" i="7"/>
  <c r="S19" i="7"/>
  <c r="R19" i="7"/>
  <c r="Q19" i="7"/>
  <c r="P19" i="7"/>
  <c r="O19" i="7"/>
  <c r="T18" i="7"/>
  <c r="S18" i="7"/>
  <c r="R18" i="7"/>
  <c r="Q18" i="7"/>
  <c r="P18" i="7"/>
  <c r="O18" i="7"/>
  <c r="T17" i="7"/>
  <c r="S17" i="7"/>
  <c r="R17" i="7"/>
  <c r="Q17" i="7"/>
  <c r="P17" i="7"/>
  <c r="O17" i="7"/>
  <c r="T15" i="7"/>
  <c r="S15" i="7"/>
  <c r="R15" i="7"/>
  <c r="Q15" i="7"/>
  <c r="P15" i="7"/>
  <c r="O15" i="7"/>
  <c r="T14" i="7"/>
  <c r="S14" i="7"/>
  <c r="R14" i="7"/>
  <c r="Q14" i="7"/>
  <c r="P14" i="7"/>
  <c r="O14" i="7"/>
  <c r="T13" i="7"/>
  <c r="S13" i="7"/>
  <c r="R13" i="7"/>
  <c r="Q13" i="7"/>
  <c r="P13" i="7"/>
  <c r="O13" i="7"/>
  <c r="T12" i="7"/>
  <c r="S12" i="7"/>
  <c r="R12" i="7"/>
  <c r="Q12" i="7"/>
  <c r="P12" i="7"/>
  <c r="O12" i="7"/>
  <c r="T11" i="7"/>
  <c r="S11" i="7"/>
  <c r="R11" i="7"/>
  <c r="Q11" i="7"/>
  <c r="P11" i="7"/>
  <c r="O11" i="7"/>
  <c r="T10" i="7"/>
  <c r="S10" i="7"/>
  <c r="R10" i="7"/>
  <c r="Q10" i="7"/>
  <c r="P10" i="7"/>
  <c r="O10" i="7"/>
  <c r="T9" i="7"/>
  <c r="H9" i="4" s="1"/>
  <c r="S9" i="7"/>
  <c r="G9" i="4" s="1"/>
  <c r="R9" i="7"/>
  <c r="F9" i="4" s="1"/>
  <c r="Q9" i="7"/>
  <c r="E9" i="4" s="1"/>
  <c r="P9" i="7"/>
  <c r="D9" i="4" s="1"/>
  <c r="T8" i="7"/>
  <c r="H8" i="4" s="1"/>
  <c r="S8" i="7"/>
  <c r="G8" i="4" s="1"/>
  <c r="R8" i="7"/>
  <c r="F8" i="4" s="1"/>
  <c r="Q8" i="7"/>
  <c r="P8" i="7"/>
  <c r="D8" i="4" s="1"/>
  <c r="T7" i="7"/>
  <c r="H7" i="4" s="1"/>
  <c r="S7" i="7"/>
  <c r="G7" i="4" s="1"/>
  <c r="R7" i="7"/>
  <c r="F7" i="4" s="1"/>
  <c r="Q7" i="7"/>
  <c r="E7" i="4" s="1"/>
  <c r="P7" i="7"/>
  <c r="T4" i="7"/>
  <c r="H4" i="4" s="1"/>
  <c r="S4" i="7"/>
  <c r="G4" i="4" s="1"/>
  <c r="R4" i="7"/>
  <c r="F4" i="4" s="1"/>
  <c r="P4" i="7"/>
  <c r="D4" i="4" s="1"/>
  <c r="O4" i="7"/>
  <c r="C4" i="4" s="1"/>
  <c r="T3" i="7"/>
  <c r="H3" i="4" s="1"/>
  <c r="S3" i="7"/>
  <c r="G3" i="4" s="1"/>
  <c r="R3" i="7"/>
  <c r="F3" i="4" s="1"/>
  <c r="Q3" i="7"/>
  <c r="E3" i="4" s="1"/>
  <c r="P3" i="7"/>
  <c r="D3" i="4" s="1"/>
  <c r="O3" i="7"/>
  <c r="C3" i="4" s="1"/>
  <c r="G4" i="10"/>
  <c r="T30" i="10"/>
  <c r="S30" i="10"/>
  <c r="R30" i="10"/>
  <c r="Q30" i="10"/>
  <c r="P30" i="10"/>
  <c r="O30" i="10"/>
  <c r="T29" i="10"/>
  <c r="S29" i="10"/>
  <c r="R29" i="10"/>
  <c r="Q29" i="10"/>
  <c r="P29" i="10"/>
  <c r="O29" i="10"/>
  <c r="T28" i="10"/>
  <c r="S28" i="10"/>
  <c r="R28" i="10"/>
  <c r="Q28" i="10"/>
  <c r="P28" i="10"/>
  <c r="O28" i="10"/>
  <c r="T27" i="10"/>
  <c r="S27" i="10"/>
  <c r="R27" i="10"/>
  <c r="Q27" i="10"/>
  <c r="P27" i="10"/>
  <c r="O27" i="10"/>
  <c r="T26" i="10"/>
  <c r="S26" i="10"/>
  <c r="R26" i="10"/>
  <c r="Q26" i="10"/>
  <c r="P26" i="10"/>
  <c r="O26" i="10"/>
  <c r="T25" i="10"/>
  <c r="S25" i="10"/>
  <c r="R25" i="10"/>
  <c r="Q25" i="10"/>
  <c r="P25" i="10"/>
  <c r="O25" i="10"/>
  <c r="T24" i="10"/>
  <c r="S24" i="10"/>
  <c r="R24" i="10"/>
  <c r="Q24" i="10"/>
  <c r="P24" i="10"/>
  <c r="O24" i="10"/>
  <c r="T23" i="10"/>
  <c r="S23" i="10"/>
  <c r="R23" i="10"/>
  <c r="Q23" i="10"/>
  <c r="P23" i="10"/>
  <c r="O23" i="10"/>
  <c r="T22" i="10"/>
  <c r="S22" i="10"/>
  <c r="R22" i="10"/>
  <c r="Q22" i="10"/>
  <c r="P22" i="10"/>
  <c r="O22" i="10"/>
  <c r="T21" i="10"/>
  <c r="S21" i="10"/>
  <c r="R21" i="10"/>
  <c r="Q21" i="10"/>
  <c r="P21" i="10"/>
  <c r="O21" i="10"/>
  <c r="T20" i="10"/>
  <c r="S20" i="10"/>
  <c r="R20" i="10"/>
  <c r="Q20" i="10"/>
  <c r="P20" i="10"/>
  <c r="O20" i="10"/>
  <c r="T19" i="10"/>
  <c r="S19" i="10"/>
  <c r="R19" i="10"/>
  <c r="Q19" i="10"/>
  <c r="P19" i="10"/>
  <c r="O19" i="10"/>
  <c r="T18" i="10"/>
  <c r="S18" i="10"/>
  <c r="R18" i="10"/>
  <c r="Q18" i="10"/>
  <c r="P18" i="10"/>
  <c r="O18" i="10"/>
  <c r="T17" i="10"/>
  <c r="S17" i="10"/>
  <c r="R17" i="10"/>
  <c r="Q17" i="10"/>
  <c r="P17" i="10"/>
  <c r="O17" i="10"/>
  <c r="T16" i="10"/>
  <c r="S16" i="10"/>
  <c r="R16" i="10"/>
  <c r="Q16" i="10"/>
  <c r="P16" i="10"/>
  <c r="O16" i="10"/>
  <c r="T15" i="10"/>
  <c r="S15" i="10"/>
  <c r="R15" i="10"/>
  <c r="Q15" i="10"/>
  <c r="P15" i="10"/>
  <c r="O15" i="10"/>
  <c r="T14" i="10"/>
  <c r="S14" i="10"/>
  <c r="R14" i="10"/>
  <c r="Q14" i="10"/>
  <c r="P14" i="10"/>
  <c r="O14" i="10"/>
  <c r="T13" i="10"/>
  <c r="S13" i="10"/>
  <c r="R13" i="10"/>
  <c r="Q13" i="10"/>
  <c r="P13" i="10"/>
  <c r="O13" i="10"/>
  <c r="T12" i="10"/>
  <c r="S12" i="10"/>
  <c r="R12" i="10"/>
  <c r="Q12" i="10"/>
  <c r="P12" i="10"/>
  <c r="O12" i="10"/>
  <c r="T11" i="10"/>
  <c r="S11" i="10"/>
  <c r="R11" i="10"/>
  <c r="Q11" i="10"/>
  <c r="P11" i="10"/>
  <c r="O11" i="10"/>
  <c r="T10" i="10"/>
  <c r="S10" i="10"/>
  <c r="R10" i="10"/>
  <c r="Q10" i="10"/>
  <c r="P10" i="10"/>
  <c r="O10" i="10"/>
  <c r="T9" i="10"/>
  <c r="S9" i="10"/>
  <c r="R9" i="10"/>
  <c r="Q9" i="10"/>
  <c r="P9" i="10"/>
  <c r="O9" i="10"/>
  <c r="T8" i="10"/>
  <c r="S8" i="10"/>
  <c r="R8" i="10"/>
  <c r="Q8" i="10"/>
  <c r="P8" i="10"/>
  <c r="O8" i="10"/>
  <c r="T7" i="10"/>
  <c r="S7" i="10"/>
  <c r="R7" i="10"/>
  <c r="Q7" i="10"/>
  <c r="P7" i="10"/>
  <c r="O7" i="10"/>
  <c r="T6" i="10"/>
  <c r="S6" i="10"/>
  <c r="R6" i="10"/>
  <c r="Q6" i="10"/>
  <c r="P6" i="10"/>
  <c r="O6" i="10"/>
  <c r="T5" i="10"/>
  <c r="S5" i="10"/>
  <c r="R5" i="10"/>
  <c r="Q5" i="10"/>
  <c r="P5" i="10"/>
  <c r="O5" i="10"/>
  <c r="T4" i="10"/>
  <c r="S4" i="10"/>
  <c r="R4" i="10"/>
  <c r="Q4" i="10"/>
  <c r="P4" i="10"/>
  <c r="O4" i="10"/>
  <c r="G3" i="10"/>
  <c r="T3" i="10"/>
  <c r="S3" i="10"/>
  <c r="R3" i="10"/>
  <c r="Q3" i="10"/>
  <c r="P3" i="10"/>
  <c r="O3" i="10"/>
  <c r="G21" i="7"/>
  <c r="G3" i="7"/>
  <c r="G9" i="7"/>
  <c r="G13" i="7"/>
  <c r="G11" i="7"/>
  <c r="G20" i="7"/>
  <c r="G19" i="7"/>
  <c r="G18" i="7"/>
  <c r="G17" i="7"/>
  <c r="G46" i="7"/>
  <c r="G45" i="7"/>
  <c r="G37" i="7"/>
  <c r="G15" i="7"/>
  <c r="G14" i="7"/>
  <c r="G12" i="7"/>
  <c r="G10" i="7"/>
  <c r="G8" i="7"/>
  <c r="G7" i="7"/>
  <c r="G4" i="7"/>
  <c r="B9" i="4"/>
  <c r="B8" i="4"/>
  <c r="B7" i="4"/>
  <c r="B4" i="4"/>
  <c r="B3" i="4"/>
  <c r="I31" i="4"/>
  <c r="I30" i="4"/>
  <c r="I29" i="4"/>
  <c r="I28" i="4"/>
  <c r="E8" i="4"/>
  <c r="D7" i="4"/>
  <c r="I22" i="4"/>
  <c r="I14" i="4"/>
  <c r="I13" i="4"/>
  <c r="C18" i="4"/>
  <c r="D18" i="4"/>
  <c r="D7" i="6" s="1"/>
  <c r="E18" i="4"/>
  <c r="E7" i="6" s="1"/>
  <c r="F18" i="4"/>
  <c r="G18" i="4"/>
  <c r="H18" i="4"/>
  <c r="I38" i="4"/>
  <c r="I39" i="4"/>
  <c r="I34" i="4"/>
  <c r="I35" i="4"/>
  <c r="J36" i="4" s="1"/>
  <c r="I27" i="4"/>
  <c r="I20" i="4"/>
  <c r="I21" i="4"/>
  <c r="I23" i="4"/>
  <c r="I24" i="4"/>
  <c r="C25" i="4"/>
  <c r="C8" i="6" s="1"/>
  <c r="D25" i="4"/>
  <c r="E25" i="4"/>
  <c r="E8" i="6" s="1"/>
  <c r="F25" i="4"/>
  <c r="F8" i="6" s="1"/>
  <c r="G25" i="4"/>
  <c r="H25" i="4"/>
  <c r="H8" i="6" s="1"/>
  <c r="C32" i="4"/>
  <c r="C9" i="6" s="1"/>
  <c r="D32" i="4"/>
  <c r="E32" i="4"/>
  <c r="E9" i="6" s="1"/>
  <c r="F32" i="4"/>
  <c r="G32" i="4"/>
  <c r="G9" i="6" s="1"/>
  <c r="H32" i="4"/>
  <c r="C36" i="4"/>
  <c r="D36" i="4"/>
  <c r="D10" i="6" s="1"/>
  <c r="E36" i="4"/>
  <c r="E10" i="6" s="1"/>
  <c r="F36" i="4"/>
  <c r="G36" i="4"/>
  <c r="G10" i="6" s="1"/>
  <c r="H36" i="4"/>
  <c r="H10" i="6" s="1"/>
  <c r="C40" i="4"/>
  <c r="C11" i="6" s="1"/>
  <c r="D40" i="4"/>
  <c r="E40" i="4"/>
  <c r="F40" i="4"/>
  <c r="F11" i="6" s="1"/>
  <c r="G40" i="4"/>
  <c r="G11" i="6" s="1"/>
  <c r="H40" i="4"/>
  <c r="I12" i="4"/>
  <c r="I15" i="4"/>
  <c r="I16" i="4"/>
  <c r="I17" i="4"/>
  <c r="H24" i="2"/>
  <c r="H4" i="6" s="1"/>
  <c r="G24" i="2"/>
  <c r="G4" i="6" s="1"/>
  <c r="F24" i="2"/>
  <c r="F4" i="6" s="1"/>
  <c r="E24" i="2"/>
  <c r="E4" i="6" s="1"/>
  <c r="D24" i="2"/>
  <c r="D4" i="6" s="1"/>
  <c r="C24" i="2"/>
  <c r="C4" i="6" s="1"/>
  <c r="H7" i="6"/>
  <c r="H9" i="6"/>
  <c r="H11" i="6"/>
  <c r="G7" i="6"/>
  <c r="G8" i="6"/>
  <c r="F7" i="6"/>
  <c r="F9" i="6"/>
  <c r="F10" i="6"/>
  <c r="E11" i="6"/>
  <c r="D8" i="6"/>
  <c r="D9" i="6"/>
  <c r="D11" i="6"/>
  <c r="C7" i="6"/>
  <c r="C10" i="6"/>
  <c r="B10" i="6"/>
  <c r="B9" i="6"/>
  <c r="B8" i="6"/>
  <c r="B11" i="6"/>
  <c r="B7" i="6"/>
  <c r="B6" i="6"/>
  <c r="B4" i="6"/>
  <c r="B3" i="6"/>
  <c r="J37" i="6"/>
  <c r="J38" i="6"/>
  <c r="C11" i="2"/>
  <c r="C3" i="6" s="1"/>
  <c r="D11" i="2"/>
  <c r="D3" i="6" s="1"/>
  <c r="D14" i="6" s="1"/>
  <c r="E11" i="2"/>
  <c r="E3" i="6" s="1"/>
  <c r="F11" i="2"/>
  <c r="F3" i="6" s="1"/>
  <c r="G11" i="2"/>
  <c r="G3" i="6" s="1"/>
  <c r="H11" i="2"/>
  <c r="H3" i="6" s="1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I23" i="2"/>
  <c r="I21" i="2"/>
  <c r="I20" i="2"/>
  <c r="I19" i="2"/>
  <c r="I3" i="2"/>
  <c r="I4" i="2"/>
  <c r="I5" i="2"/>
  <c r="I6" i="2"/>
  <c r="I7" i="2"/>
  <c r="I8" i="2"/>
  <c r="I9" i="2"/>
  <c r="I10" i="2"/>
  <c r="I14" i="2"/>
  <c r="I15" i="2"/>
  <c r="I16" i="2"/>
  <c r="I17" i="2"/>
  <c r="I18" i="2"/>
  <c r="H34" i="2"/>
  <c r="I11" i="6" l="1"/>
  <c r="J32" i="4"/>
  <c r="I7" i="6"/>
  <c r="I24" i="2"/>
  <c r="C34" i="2"/>
  <c r="F14" i="6"/>
  <c r="D34" i="2"/>
  <c r="H14" i="6"/>
  <c r="H18" i="6" s="1"/>
  <c r="E34" i="2"/>
  <c r="G34" i="2"/>
  <c r="I4" i="6"/>
  <c r="C14" i="6"/>
  <c r="C18" i="6" s="1"/>
  <c r="I9" i="6"/>
  <c r="I8" i="6"/>
  <c r="E10" i="4"/>
  <c r="E41" i="4" s="1"/>
  <c r="I11" i="2"/>
  <c r="F34" i="2"/>
  <c r="I10" i="6"/>
  <c r="I25" i="4"/>
  <c r="G14" i="6"/>
  <c r="G18" i="6" s="1"/>
  <c r="I36" i="4"/>
  <c r="J40" i="4"/>
  <c r="I3" i="4"/>
  <c r="F10" i="4"/>
  <c r="F6" i="6" s="1"/>
  <c r="F15" i="6" s="1"/>
  <c r="F17" i="6" s="1"/>
  <c r="J11" i="2"/>
  <c r="J18" i="4"/>
  <c r="I32" i="4"/>
  <c r="I18" i="4"/>
  <c r="I9" i="4"/>
  <c r="J24" i="2"/>
  <c r="I40" i="4"/>
  <c r="J25" i="4"/>
  <c r="I7" i="4"/>
  <c r="I8" i="4"/>
  <c r="H10" i="4"/>
  <c r="H6" i="6" s="1"/>
  <c r="H15" i="6" s="1"/>
  <c r="D10" i="4"/>
  <c r="D41" i="4" s="1"/>
  <c r="G10" i="4"/>
  <c r="G41" i="4" s="1"/>
  <c r="I4" i="4"/>
  <c r="E14" i="6"/>
  <c r="I3" i="6"/>
  <c r="F18" i="6"/>
  <c r="D18" i="6"/>
  <c r="I5" i="4"/>
  <c r="I6" i="4"/>
  <c r="C10" i="4"/>
  <c r="I34" i="2" l="1"/>
  <c r="H17" i="6"/>
  <c r="I14" i="6"/>
  <c r="C21" i="6"/>
  <c r="E6" i="6"/>
  <c r="E15" i="6" s="1"/>
  <c r="E17" i="6" s="1"/>
  <c r="G6" i="6"/>
  <c r="G15" i="6" s="1"/>
  <c r="G17" i="6" s="1"/>
  <c r="D6" i="6"/>
  <c r="D15" i="6" s="1"/>
  <c r="D17" i="6" s="1"/>
  <c r="H41" i="4"/>
  <c r="J10" i="4"/>
  <c r="F41" i="4"/>
  <c r="J34" i="2"/>
  <c r="C6" i="6"/>
  <c r="I10" i="4"/>
  <c r="J41" i="4" s="1"/>
  <c r="C41" i="4"/>
  <c r="E18" i="6"/>
  <c r="C25" i="6" l="1"/>
  <c r="C27" i="6" s="1"/>
  <c r="D21" i="6"/>
  <c r="I41" i="4"/>
  <c r="I6" i="6"/>
  <c r="C15" i="6"/>
  <c r="E21" i="6" l="1"/>
  <c r="D25" i="6"/>
  <c r="D27" i="6" s="1"/>
  <c r="C17" i="6"/>
  <c r="I17" i="6" s="1"/>
  <c r="I15" i="6"/>
  <c r="C22" i="6"/>
  <c r="F21" i="6" l="1"/>
  <c r="E25" i="6"/>
  <c r="E27" i="6" s="1"/>
  <c r="C24" i="6"/>
  <c r="D22" i="6"/>
  <c r="G21" i="6" l="1"/>
  <c r="F25" i="6"/>
  <c r="F27" i="6" s="1"/>
  <c r="E22" i="6"/>
  <c r="D24" i="6"/>
  <c r="G25" i="6" l="1"/>
  <c r="G27" i="6" s="1"/>
  <c r="H21" i="6"/>
  <c r="F22" i="6"/>
  <c r="E24" i="6"/>
  <c r="H25" i="6" l="1"/>
  <c r="I21" i="6"/>
  <c r="G22" i="6"/>
  <c r="F24" i="6"/>
  <c r="H27" i="6" l="1"/>
  <c r="I27" i="6" s="1"/>
  <c r="I25" i="6"/>
  <c r="H22" i="6"/>
  <c r="G24" i="6"/>
  <c r="I22" i="6" l="1"/>
  <c r="H24" i="6"/>
  <c r="I24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Goisdzinski, Kary V</author>
  </authors>
  <commentList>
    <comment ref="F10" authorId="0" shapeId="0" xr:uid="{A9B450DE-07CB-49F5-BB30-2BB9E1F70069}">
      <text>
        <r>
          <rPr>
            <b/>
            <sz val="9"/>
            <color indexed="81"/>
            <rFont val="Tahoma"/>
            <family val="2"/>
          </rPr>
          <t>Oakland County:</t>
        </r>
        <r>
          <rPr>
            <sz val="9"/>
            <color indexed="81"/>
            <rFont val="Tahoma"/>
            <family val="2"/>
          </rPr>
          <t xml:space="preserve">
Optiplex MT3070 - $566
20" Flat Monitor - $73
</t>
        </r>
      </text>
    </comment>
    <comment ref="F11" authorId="0" shapeId="0" xr:uid="{32754370-A7F7-431D-8E0C-C90DBC4FCAD2}">
      <text>
        <r>
          <rPr>
            <b/>
            <sz val="9"/>
            <color indexed="81"/>
            <rFont val="Tahoma"/>
            <family val="2"/>
          </rPr>
          <t>Oakland County:</t>
        </r>
        <r>
          <rPr>
            <sz val="9"/>
            <color indexed="81"/>
            <rFont val="Tahoma"/>
            <family val="2"/>
          </rPr>
          <t xml:space="preserve">
FY2021 Rate: $815</t>
        </r>
      </text>
    </comment>
    <comment ref="F12" authorId="0" shapeId="0" xr:uid="{B40EE84E-F487-4C88-9E06-ACBA5A8C4F1F}">
      <text>
        <r>
          <rPr>
            <b/>
            <sz val="9"/>
            <color indexed="81"/>
            <rFont val="Tahoma"/>
            <family val="2"/>
          </rPr>
          <t>Oakland County:</t>
        </r>
        <r>
          <rPr>
            <sz val="9"/>
            <color indexed="81"/>
            <rFont val="Tahoma"/>
            <family val="2"/>
          </rPr>
          <t xml:space="preserve">
Latitude 5510 Laptop: $795
Docking Station: $127</t>
        </r>
      </text>
    </comment>
    <comment ref="F13" authorId="0" shapeId="0" xr:uid="{99B20E01-065B-47B9-8157-C6EDA66AF6C5}">
      <text>
        <r>
          <rPr>
            <b/>
            <sz val="9"/>
            <color indexed="81"/>
            <rFont val="Tahoma"/>
            <family val="2"/>
          </rPr>
          <t>Oakland County:</t>
        </r>
        <r>
          <rPr>
            <sz val="9"/>
            <color indexed="81"/>
            <rFont val="Tahoma"/>
            <family val="2"/>
          </rPr>
          <t xml:space="preserve">
FY2021 Rate: $838</t>
        </r>
      </text>
    </comment>
    <comment ref="F14" authorId="0" shapeId="0" xr:uid="{BE993020-89C1-412B-B2EF-4FFE1055B81A}">
      <text>
        <r>
          <rPr>
            <b/>
            <sz val="9"/>
            <color indexed="81"/>
            <rFont val="Tahoma"/>
            <family val="2"/>
          </rPr>
          <t>Oakland County:</t>
        </r>
        <r>
          <rPr>
            <sz val="9"/>
            <color indexed="81"/>
            <rFont val="Tahoma"/>
            <family val="2"/>
          </rPr>
          <t xml:space="preserve">
Latitude 7200 2 in 1 Tablet: $1,069
Accessories:</t>
        </r>
      </text>
    </comment>
    <comment ref="F15" authorId="0" shapeId="0" xr:uid="{EE6CE09B-5F08-46B6-871E-14C023853125}">
      <text>
        <r>
          <rPr>
            <b/>
            <sz val="9"/>
            <color indexed="81"/>
            <rFont val="Tahoma"/>
            <family val="2"/>
          </rPr>
          <t>Oakland County:</t>
        </r>
        <r>
          <rPr>
            <sz val="9"/>
            <color indexed="81"/>
            <rFont val="Tahoma"/>
            <family val="2"/>
          </rPr>
          <t xml:space="preserve">
FY2021 Rate: $838</t>
        </r>
      </text>
    </comment>
    <comment ref="F16" authorId="0" shapeId="0" xr:uid="{BDE46B50-A565-4532-8A9A-1D306F948C45}">
      <text>
        <r>
          <rPr>
            <b/>
            <sz val="9"/>
            <color indexed="81"/>
            <rFont val="Tahoma"/>
            <family val="2"/>
          </rPr>
          <t>Oakland County:</t>
        </r>
        <r>
          <rPr>
            <sz val="9"/>
            <color indexed="81"/>
            <rFont val="Tahoma"/>
            <family val="2"/>
          </rPr>
          <t xml:space="preserve">
$23.36/year</t>
        </r>
      </text>
    </comment>
  </commentList>
</comments>
</file>

<file path=xl/sharedStrings.xml><?xml version="1.0" encoding="utf-8"?>
<sst xmlns="http://schemas.openxmlformats.org/spreadsheetml/2006/main" count="223" uniqueCount="127">
  <si>
    <t>Tangible Benefit:</t>
  </si>
  <si>
    <t>Year 1</t>
  </si>
  <si>
    <t>Year 3</t>
  </si>
  <si>
    <t>Year 6</t>
  </si>
  <si>
    <t>Year 2</t>
  </si>
  <si>
    <t>Year  4</t>
  </si>
  <si>
    <t>Year 5</t>
  </si>
  <si>
    <t>Total</t>
  </si>
  <si>
    <t>Tangible Benefits Subtotal:</t>
  </si>
  <si>
    <t>Savings Total:</t>
  </si>
  <si>
    <t>Cost Description</t>
  </si>
  <si>
    <t>Hardware Subtotal:</t>
  </si>
  <si>
    <t>Software Subtotal:</t>
  </si>
  <si>
    <t>Development Services Subtotal:</t>
  </si>
  <si>
    <t>Training Subtotal:</t>
  </si>
  <si>
    <t>Hardware:</t>
  </si>
  <si>
    <t>Software:</t>
  </si>
  <si>
    <t>Training:</t>
  </si>
  <si>
    <t>Other:</t>
  </si>
  <si>
    <t>Other Subtotal:</t>
  </si>
  <si>
    <t>Costs:</t>
  </si>
  <si>
    <t>Cost Avoidance Subtotal:</t>
  </si>
  <si>
    <t>Annual Total Savings</t>
  </si>
  <si>
    <t>Cumulative Total Savings</t>
  </si>
  <si>
    <t>Annual Return on Investment</t>
  </si>
  <si>
    <t>Cumulative Return on Investment</t>
  </si>
  <si>
    <t>Cumulative Cost/Savings Ratio</t>
  </si>
  <si>
    <t>Year Positive Payback Achieved</t>
  </si>
  <si>
    <t>Costs Total:</t>
  </si>
  <si>
    <t>Units</t>
  </si>
  <si>
    <t>Project Cost Category</t>
  </si>
  <si>
    <t>Y1</t>
  </si>
  <si>
    <t>Y2</t>
  </si>
  <si>
    <t>Y3</t>
  </si>
  <si>
    <t>Y4</t>
  </si>
  <si>
    <t>Y5</t>
  </si>
  <si>
    <t>Y6</t>
  </si>
  <si>
    <t>Potential Cost Extensions</t>
  </si>
  <si>
    <t>Potential Savings Extensions</t>
  </si>
  <si>
    <t>Affects Project ROI?</t>
  </si>
  <si>
    <t>Infrastructure:</t>
  </si>
  <si>
    <t>Cost Avoidance:</t>
  </si>
  <si>
    <t>Infrastructure Subtotal</t>
  </si>
  <si>
    <t>Annual Multiplier</t>
  </si>
  <si>
    <t>Budget Category/Funding Source</t>
  </si>
  <si>
    <t>Development Services:</t>
  </si>
  <si>
    <t>Project Savings Category</t>
  </si>
  <si>
    <t>State or Federal Mandate?</t>
  </si>
  <si>
    <t>Benefit/Savings Description</t>
  </si>
  <si>
    <t>Benefits/Savings:</t>
  </si>
  <si>
    <t>IT Hours - New Development</t>
  </si>
  <si>
    <t>PC System - Acquisition</t>
  </si>
  <si>
    <t>PC System - Maintenance</t>
  </si>
  <si>
    <t>Internet Access</t>
  </si>
  <si>
    <t>Hardware</t>
  </si>
  <si>
    <t>Infrastructure</t>
  </si>
  <si>
    <t>Business Objects Access</t>
  </si>
  <si>
    <t>Software</t>
  </si>
  <si>
    <t>Package Software - Acquisition</t>
  </si>
  <si>
    <t>Package Software - Maintenance</t>
  </si>
  <si>
    <t>Project Staff Training</t>
  </si>
  <si>
    <t>User Training</t>
  </si>
  <si>
    <t>Training</t>
  </si>
  <si>
    <t>Contractor Professional Services</t>
  </si>
  <si>
    <t>Rate per Unit</t>
  </si>
  <si>
    <t>Total Cost</t>
  </si>
  <si>
    <t>Unit Desc</t>
  </si>
  <si>
    <t>Term Emulation SFTW-Acquisition</t>
  </si>
  <si>
    <t>Term Emulation SFTW-Maintenance</t>
  </si>
  <si>
    <t>Total Savings</t>
  </si>
  <si>
    <t>Date</t>
  </si>
  <si>
    <t>Assumption Description</t>
  </si>
  <si>
    <t>Description</t>
  </si>
  <si>
    <t>Development Svcs</t>
  </si>
  <si>
    <t>Savings Categories</t>
  </si>
  <si>
    <t>Tangible Benefit</t>
  </si>
  <si>
    <t>Cost Avoidance</t>
  </si>
  <si>
    <t>Unit Desc Entries</t>
  </si>
  <si>
    <t>ANN</t>
  </si>
  <si>
    <t>EA</t>
  </si>
  <si>
    <t>HR</t>
  </si>
  <si>
    <t>Cost Categories</t>
  </si>
  <si>
    <t>TraIning</t>
  </si>
  <si>
    <t>Other</t>
  </si>
  <si>
    <t>Signatures:</t>
  </si>
  <si>
    <t>Date:</t>
  </si>
  <si>
    <t>User Hours - PTNE/OT</t>
  </si>
  <si>
    <t>User Hours - New Development</t>
  </si>
  <si>
    <t>Annual Total Costs</t>
  </si>
  <si>
    <t>Annual Costs/Savings Ratio</t>
  </si>
  <si>
    <t>Annual Statistics:</t>
  </si>
  <si>
    <t>Project Cumulative Statistics:</t>
  </si>
  <si>
    <t>Cumulative Total Costs</t>
  </si>
  <si>
    <t>Benefits Reviewed By Project Sponsor</t>
  </si>
  <si>
    <t>Costs (including IT Resources) Reviewed By Information Technology Project Manager</t>
  </si>
  <si>
    <t xml:space="preserve">IT Hours - System Maintenance </t>
  </si>
  <si>
    <t>IT Hours - Customer Support</t>
  </si>
  <si>
    <t>IT Hours - Planned Maintenance</t>
  </si>
  <si>
    <t>SSL Certificate</t>
  </si>
  <si>
    <t>Tablet Notebook - Acquisition</t>
  </si>
  <si>
    <t>Tablet Notebook - Maintenance</t>
  </si>
  <si>
    <t>Websphere Basic Per Processor Single/Dual Core  - Includes Year 1 Maintenance</t>
  </si>
  <si>
    <t>Websphere ND Per Processor Single/Dual Core  - Includes Year 1 Maintenance</t>
  </si>
  <si>
    <t>Websphere Basic Per Processor Single/Dual Core  - Year 2 and Beyond</t>
  </si>
  <si>
    <t>Websphere ND Per Processor Single/Dual Core  - Year 2 and Beyond</t>
  </si>
  <si>
    <t>Intangible Benefit</t>
  </si>
  <si>
    <t>Intangible Benefit:</t>
  </si>
  <si>
    <t>App Code Directories on Consolidated IIS Server (Virtual)</t>
  </si>
  <si>
    <t>File Space (100GB)</t>
  </si>
  <si>
    <t>Imperva Web Application Firewall
(External Web Applications Only)</t>
  </si>
  <si>
    <t>Oracle Enterprise Software Support - Per Processor (4 Cores)</t>
  </si>
  <si>
    <t>SQL Server Enterprise Software Purchase - Per Processor (4 cores) - Purchased Sept 2019-Aug 2020 - Includes Support thru Aug 2022</t>
  </si>
  <si>
    <t>SQL Server Enterprise Software Purchase - Per Processor (4 cores) - Purchased Sept 2021-Aug 2022 - Includes Support thru Aug 2022</t>
  </si>
  <si>
    <t>SQL Server Enterprise - Support, Per Processor (4 cores) - Sept 2022 and Beyond</t>
  </si>
  <si>
    <t>SQL Server Enterprise Software Purchase - Per Processor (4 cores) - Purchased Sept 2020-Aug 2021 - Includes Support thru Aug 2022</t>
  </si>
  <si>
    <t>SQL Server Standard Software Purchase - Per Processor (4 cores) - Purchased Sept 2019-Aug 2020 - Includes Support thru Aug 2022</t>
  </si>
  <si>
    <t>SQL Server Standard Software Purchase - Per Processor (4 cores) - Purchased Sept 2020-Aug 2021 - Includes Support thru Aug 2022</t>
  </si>
  <si>
    <t>SQL Server Standard Software Purchase - Per Processor (4 cores) - Purchased Sept 2021-Aug 2022 - Includes Support thru Aug 2022</t>
  </si>
  <si>
    <t>SQL Server - Standard Support, Per Processor (4 cores) - Sept 2022 and Beyond</t>
  </si>
  <si>
    <t>Oracle Enterprise Software Purchase - Per Processor (4 Cores) - Requires Annual Support Below</t>
  </si>
  <si>
    <t>Laptop - Acquisition</t>
  </si>
  <si>
    <t>Laptop - Maintenance</t>
  </si>
  <si>
    <t>Extra Small - 2 Core 8GB RAM, 500GB Drive, 10 GB NIC - Cloud/Virtual = $601 On Premise Physical Server = $2,735</t>
  </si>
  <si>
    <t>Small - 4 Core 16GB RAM, 500GB Drive, 10 GB NIC - Cloud/Virtual = $951 On Premise Physical Server = $3,057</t>
  </si>
  <si>
    <t>Medium - 8 Core 32GB RAM, 500GB Drive, 10 GB NIC - Cloud/Virtual = $1,702 On Premise Physical Server = $8,715</t>
  </si>
  <si>
    <t>Extra Large - 40 Core 192GB RAM, 500GB Drive, 10 GB NIC - Cloud/Virtual = $7,564 On Premise Physical Server = $24,137</t>
  </si>
  <si>
    <t>Large - 16 Core 64GB RAM, 500GB Drive, 10 GB NIC - Cloud/Virtual = $3,167 On Premise Physical Server = $10,758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</si>
</sst>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#,##0.000_);\(#,##0.000\)"/>
    <numFmt numFmtId="165" formatCode="dd\-mmm\-yy"/>
  </numFmts>
  <fonts count="9" x14ac:knownFonts="1">
    <font>
      <sz val="10"/>
      <name val="Arial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double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double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 style="double">
        <color indexed="64"/>
      </bottom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dashed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62">
    <xf numFmtId="0" fontId="0" fillId="0" borderId="0" xfId="0"/>
    <xf numFmtId="38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/>
    <xf numFmtId="37" fontId="3" fillId="0" borderId="0" xfId="0" applyNumberFormat="1" applyFont="1" applyAlignment="1">
      <alignment horizontal="center" wrapText="1"/>
    </xf>
    <xf numFmtId="37" fontId="0" fillId="0" borderId="0" xfId="0" applyNumberFormat="1"/>
    <xf numFmtId="37" fontId="0" fillId="0" borderId="0" xfId="0" applyNumberFormat="1" applyAlignment="1">
      <alignment horizontal="center"/>
    </xf>
    <xf numFmtId="38" fontId="3" fillId="0" borderId="0" xfId="0" applyNumberFormat="1" applyFont="1" applyAlignment="1">
      <alignment horizontal="right" wrapText="1"/>
    </xf>
    <xf numFmtId="37" fontId="3" fillId="0" borderId="0" xfId="0" applyNumberFormat="1" applyFont="1" applyAlignment="1">
      <alignment horizontal="right" wrapText="1"/>
    </xf>
    <xf numFmtId="37" fontId="0" fillId="0" borderId="0" xfId="0" applyNumberFormat="1" applyAlignment="1">
      <alignment horizontal="right"/>
    </xf>
    <xf numFmtId="37" fontId="4" fillId="0" borderId="0" xfId="0" applyNumberFormat="1" applyFont="1"/>
    <xf numFmtId="37" fontId="4" fillId="0" borderId="0" xfId="0" applyNumberFormat="1" applyFont="1" applyAlignment="1">
      <alignment horizontal="right"/>
    </xf>
    <xf numFmtId="10" fontId="0" fillId="0" borderId="0" xfId="0" applyNumberFormat="1" applyAlignment="1">
      <alignment horizontal="right"/>
    </xf>
    <xf numFmtId="37" fontId="0" fillId="0" borderId="1" xfId="0" applyNumberFormat="1" applyBorder="1"/>
    <xf numFmtId="37" fontId="4" fillId="0" borderId="1" xfId="0" applyNumberFormat="1" applyFont="1" applyBorder="1"/>
    <xf numFmtId="38" fontId="2" fillId="0" borderId="2" xfId="0" applyNumberFormat="1" applyFont="1" applyBorder="1" applyAlignment="1">
      <alignment horizontal="center" wrapText="1"/>
    </xf>
    <xf numFmtId="37" fontId="2" fillId="0" borderId="3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/>
    <xf numFmtId="37" fontId="4" fillId="0" borderId="4" xfId="0" applyNumberFormat="1" applyFont="1" applyBorder="1"/>
    <xf numFmtId="37" fontId="4" fillId="0" borderId="5" xfId="0" applyNumberFormat="1" applyFont="1" applyBorder="1"/>
    <xf numFmtId="37" fontId="0" fillId="0" borderId="4" xfId="0" applyNumberForma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/>
    <xf numFmtId="37" fontId="0" fillId="0" borderId="1" xfId="0" applyNumberFormat="1" applyBorder="1" applyAlignment="1">
      <alignment horizontal="right"/>
    </xf>
    <xf numFmtId="37" fontId="4" fillId="0" borderId="1" xfId="0" applyNumberFormat="1" applyFont="1" applyBorder="1" applyAlignment="1">
      <alignment horizontal="right"/>
    </xf>
    <xf numFmtId="0" fontId="3" fillId="0" borderId="6" xfId="0" applyFont="1" applyBorder="1" applyAlignment="1">
      <alignment horizontal="centerContinuous" wrapText="1"/>
    </xf>
    <xf numFmtId="0" fontId="3" fillId="0" borderId="6" xfId="0" applyFont="1" applyBorder="1" applyAlignment="1">
      <alignment horizontal="left" wrapText="1"/>
    </xf>
    <xf numFmtId="0" fontId="3" fillId="0" borderId="6" xfId="0" applyFont="1" applyBorder="1" applyAlignment="1">
      <alignment wrapText="1"/>
    </xf>
    <xf numFmtId="0" fontId="3" fillId="0" borderId="7" xfId="0" applyFont="1" applyBorder="1"/>
    <xf numFmtId="0" fontId="2" fillId="0" borderId="7" xfId="0" applyFont="1" applyBorder="1" applyAlignment="1"/>
    <xf numFmtId="0" fontId="2" fillId="0" borderId="8" xfId="0" applyFont="1" applyBorder="1" applyAlignment="1">
      <alignment horizontal="centerContinuous"/>
    </xf>
    <xf numFmtId="0" fontId="2" fillId="0" borderId="9" xfId="0" applyFont="1" applyBorder="1" applyAlignment="1">
      <alignment horizontal="centerContinuous" wrapText="1"/>
    </xf>
    <xf numFmtId="37" fontId="2" fillId="0" borderId="3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 wrapText="1"/>
    </xf>
    <xf numFmtId="0" fontId="2" fillId="0" borderId="11" xfId="0" applyFont="1" applyBorder="1" applyAlignment="1"/>
    <xf numFmtId="0" fontId="5" fillId="0" borderId="6" xfId="0" applyFont="1" applyBorder="1" applyAlignment="1">
      <alignment horizontal="left" wrapText="1"/>
    </xf>
    <xf numFmtId="0" fontId="0" fillId="0" borderId="6" xfId="0" applyBorder="1"/>
    <xf numFmtId="0" fontId="0" fillId="0" borderId="7" xfId="0" applyBorder="1"/>
    <xf numFmtId="37" fontId="2" fillId="0" borderId="2" xfId="0" applyNumberFormat="1" applyFont="1" applyBorder="1" applyAlignment="1">
      <alignment horizontal="center" wrapText="1"/>
    </xf>
    <xf numFmtId="37" fontId="3" fillId="0" borderId="1" xfId="0" applyNumberFormat="1" applyFont="1" applyBorder="1" applyAlignment="1">
      <alignment horizontal="center" wrapText="1"/>
    </xf>
    <xf numFmtId="37" fontId="3" fillId="0" borderId="1" xfId="0" applyNumberFormat="1" applyFont="1" applyBorder="1" applyAlignment="1">
      <alignment horizontal="right" wrapText="1"/>
    </xf>
    <xf numFmtId="10" fontId="0" fillId="0" borderId="1" xfId="0" applyNumberFormat="1" applyBorder="1" applyAlignment="1">
      <alignment horizontal="right"/>
    </xf>
    <xf numFmtId="37" fontId="0" fillId="0" borderId="1" xfId="0" applyNumberFormat="1" applyBorder="1" applyAlignment="1">
      <alignment horizontal="center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Continuous"/>
    </xf>
    <xf numFmtId="0" fontId="2" fillId="0" borderId="14" xfId="0" applyFont="1" applyBorder="1" applyAlignment="1">
      <alignment horizontal="center" wrapText="1"/>
    </xf>
    <xf numFmtId="0" fontId="0" fillId="0" borderId="13" xfId="0" applyBorder="1"/>
    <xf numFmtId="0" fontId="2" fillId="0" borderId="15" xfId="0" applyFont="1" applyBorder="1" applyAlignment="1">
      <alignment horizontal="centerContinuous"/>
    </xf>
    <xf numFmtId="0" fontId="2" fillId="0" borderId="16" xfId="0" applyFont="1" applyBorder="1" applyAlignment="1">
      <alignment horizontal="center" wrapText="1"/>
    </xf>
    <xf numFmtId="0" fontId="0" fillId="0" borderId="15" xfId="0" applyBorder="1"/>
    <xf numFmtId="0" fontId="2" fillId="0" borderId="17" xfId="0" applyFont="1" applyBorder="1" applyAlignment="1">
      <alignment horizontal="centerContinuous"/>
    </xf>
    <xf numFmtId="0" fontId="2" fillId="0" borderId="18" xfId="0" applyFont="1" applyBorder="1" applyAlignment="1">
      <alignment horizontal="center" wrapText="1"/>
    </xf>
    <xf numFmtId="0" fontId="0" fillId="0" borderId="17" xfId="0" applyBorder="1"/>
    <xf numFmtId="37" fontId="2" fillId="0" borderId="19" xfId="0" applyNumberFormat="1" applyFont="1" applyBorder="1" applyAlignment="1">
      <alignment horizontal="centerContinuous"/>
    </xf>
    <xf numFmtId="37" fontId="2" fillId="0" borderId="20" xfId="0" applyNumberFormat="1" applyFont="1" applyBorder="1" applyAlignment="1">
      <alignment horizontal="center" wrapText="1"/>
    </xf>
    <xf numFmtId="37" fontId="0" fillId="0" borderId="19" xfId="0" applyNumberFormat="1" applyBorder="1"/>
    <xf numFmtId="37" fontId="2" fillId="0" borderId="17" xfId="0" applyNumberFormat="1" applyFont="1" applyBorder="1" applyAlignment="1">
      <alignment horizontal="centerContinuous"/>
    </xf>
    <xf numFmtId="37" fontId="2" fillId="0" borderId="18" xfId="0" applyNumberFormat="1" applyFont="1" applyBorder="1" applyAlignment="1">
      <alignment horizontal="center" wrapText="1"/>
    </xf>
    <xf numFmtId="37" fontId="0" fillId="0" borderId="17" xfId="0" applyNumberFormat="1" applyBorder="1"/>
    <xf numFmtId="37" fontId="2" fillId="0" borderId="21" xfId="0" applyNumberFormat="1" applyFont="1" applyBorder="1" applyAlignment="1">
      <alignment horizontal="centerContinuous"/>
    </xf>
    <xf numFmtId="37" fontId="2" fillId="0" borderId="22" xfId="0" applyNumberFormat="1" applyFont="1" applyBorder="1" applyAlignment="1">
      <alignment horizontal="center" wrapText="1"/>
    </xf>
    <xf numFmtId="37" fontId="0" fillId="0" borderId="21" xfId="0" applyNumberFormat="1" applyBorder="1"/>
    <xf numFmtId="0" fontId="0" fillId="0" borderId="23" xfId="0" applyBorder="1" applyAlignment="1">
      <alignment wrapText="1"/>
    </xf>
    <xf numFmtId="0" fontId="2" fillId="0" borderId="24" xfId="0" applyFont="1" applyBorder="1" applyAlignment="1">
      <alignment horizontal="center" wrapText="1"/>
    </xf>
    <xf numFmtId="0" fontId="0" fillId="0" borderId="25" xfId="0" applyBorder="1" applyAlignment="1">
      <alignment wrapText="1"/>
    </xf>
    <xf numFmtId="0" fontId="2" fillId="0" borderId="26" xfId="0" applyFont="1" applyBorder="1" applyAlignment="1">
      <alignment horizontal="center" wrapText="1"/>
    </xf>
    <xf numFmtId="37" fontId="0" fillId="0" borderId="25" xfId="0" applyNumberFormat="1" applyBorder="1"/>
    <xf numFmtId="37" fontId="2" fillId="0" borderId="26" xfId="0" applyNumberFormat="1" applyFont="1" applyBorder="1" applyAlignment="1">
      <alignment horizontal="center" wrapText="1"/>
    </xf>
    <xf numFmtId="0" fontId="0" fillId="0" borderId="23" xfId="0" applyBorder="1" applyAlignment="1" applyProtection="1">
      <alignment wrapText="1"/>
      <protection locked="0"/>
    </xf>
    <xf numFmtId="0" fontId="0" fillId="0" borderId="25" xfId="0" applyBorder="1" applyAlignment="1" applyProtection="1">
      <alignment wrapText="1"/>
      <protection locked="0"/>
    </xf>
    <xf numFmtId="37" fontId="0" fillId="0" borderId="25" xfId="0" applyNumberFormat="1" applyBorder="1" applyProtection="1">
      <protection locked="0"/>
    </xf>
    <xf numFmtId="0" fontId="0" fillId="0" borderId="23" xfId="0" applyBorder="1" applyAlignment="1" applyProtection="1">
      <alignment wrapText="1"/>
    </xf>
    <xf numFmtId="0" fontId="0" fillId="0" borderId="25" xfId="0" applyBorder="1" applyAlignment="1" applyProtection="1">
      <alignment wrapText="1"/>
    </xf>
    <xf numFmtId="37" fontId="0" fillId="0" borderId="25" xfId="0" applyNumberFormat="1" applyBorder="1" applyProtection="1"/>
    <xf numFmtId="0" fontId="2" fillId="0" borderId="15" xfId="0" applyFont="1" applyBorder="1" applyAlignment="1" applyProtection="1">
      <alignment horizontal="centerContinuous"/>
    </xf>
    <xf numFmtId="0" fontId="2" fillId="0" borderId="17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Continuous"/>
    </xf>
    <xf numFmtId="37" fontId="2" fillId="0" borderId="19" xfId="0" applyNumberFormat="1" applyFont="1" applyBorder="1" applyAlignment="1" applyProtection="1">
      <alignment horizontal="centerContinuous"/>
    </xf>
    <xf numFmtId="37" fontId="2" fillId="0" borderId="17" xfId="0" applyNumberFormat="1" applyFont="1" applyBorder="1" applyAlignment="1" applyProtection="1">
      <alignment horizontal="centerContinuous"/>
    </xf>
    <xf numFmtId="37" fontId="2" fillId="0" borderId="21" xfId="0" applyNumberFormat="1" applyFont="1" applyBorder="1" applyAlignment="1" applyProtection="1">
      <alignment horizontal="centerContinuous"/>
    </xf>
    <xf numFmtId="0" fontId="0" fillId="0" borderId="0" xfId="0" applyProtection="1"/>
    <xf numFmtId="0" fontId="0" fillId="0" borderId="15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3" xfId="0" applyBorder="1" applyProtection="1">
      <protection locked="0"/>
    </xf>
    <xf numFmtId="0" fontId="3" fillId="0" borderId="6" xfId="0" applyFont="1" applyBorder="1" applyAlignment="1" applyProtection="1">
      <alignment horizontal="left" wrapText="1"/>
      <protection locked="0"/>
    </xf>
    <xf numFmtId="38" fontId="3" fillId="0" borderId="0" xfId="0" applyNumberFormat="1" applyFont="1" applyAlignment="1" applyProtection="1">
      <alignment horizontal="right" wrapText="1"/>
      <protection locked="0"/>
    </xf>
    <xf numFmtId="37" fontId="3" fillId="0" borderId="1" xfId="0" applyNumberFormat="1" applyFont="1" applyBorder="1" applyAlignment="1" applyProtection="1">
      <alignment horizontal="right" wrapText="1"/>
      <protection locked="0"/>
    </xf>
    <xf numFmtId="0" fontId="3" fillId="0" borderId="7" xfId="0" applyFont="1" applyBorder="1" applyProtection="1"/>
    <xf numFmtId="0" fontId="3" fillId="0" borderId="7" xfId="0" applyFont="1" applyBorder="1" applyAlignment="1" applyProtection="1"/>
    <xf numFmtId="0" fontId="2" fillId="0" borderId="7" xfId="0" applyFont="1" applyBorder="1" applyAlignment="1">
      <alignment horizontal="left"/>
    </xf>
    <xf numFmtId="0" fontId="2" fillId="0" borderId="7" xfId="0" applyFont="1" applyBorder="1"/>
    <xf numFmtId="0" fontId="3" fillId="0" borderId="6" xfId="0" applyFont="1" applyBorder="1" applyAlignment="1" applyProtection="1">
      <alignment horizontal="left" wrapText="1"/>
    </xf>
    <xf numFmtId="38" fontId="3" fillId="0" borderId="0" xfId="0" applyNumberFormat="1" applyFont="1" applyAlignment="1" applyProtection="1">
      <alignment horizontal="right" wrapText="1"/>
    </xf>
    <xf numFmtId="37" fontId="0" fillId="0" borderId="1" xfId="0" applyNumberFormat="1" applyBorder="1" applyAlignment="1" applyProtection="1">
      <alignment horizontal="right"/>
    </xf>
    <xf numFmtId="38" fontId="3" fillId="0" borderId="0" xfId="0" applyNumberFormat="1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Protection="1"/>
    <xf numFmtId="0" fontId="5" fillId="0" borderId="6" xfId="0" applyFont="1" applyBorder="1" applyAlignment="1" applyProtection="1">
      <alignment horizontal="left" wrapText="1"/>
    </xf>
    <xf numFmtId="37" fontId="4" fillId="0" borderId="0" xfId="0" applyNumberFormat="1" applyFont="1" applyAlignment="1" applyProtection="1">
      <alignment horizontal="right"/>
    </xf>
    <xf numFmtId="37" fontId="4" fillId="0" borderId="1" xfId="0" applyNumberFormat="1" applyFont="1" applyBorder="1" applyAlignment="1" applyProtection="1">
      <alignment horizontal="right"/>
    </xf>
    <xf numFmtId="0" fontId="2" fillId="0" borderId="2" xfId="0" applyFont="1" applyBorder="1" applyAlignment="1">
      <alignment horizontal="center"/>
    </xf>
    <xf numFmtId="165" fontId="2" fillId="0" borderId="8" xfId="0" applyNumberFormat="1" applyFont="1" applyBorder="1" applyAlignment="1">
      <alignment horizontal="center"/>
    </xf>
    <xf numFmtId="165" fontId="0" fillId="0" borderId="7" xfId="0" applyNumberFormat="1" applyBorder="1"/>
    <xf numFmtId="0" fontId="0" fillId="0" borderId="4" xfId="0" applyBorder="1"/>
    <xf numFmtId="0" fontId="2" fillId="0" borderId="9" xfId="0" applyFont="1" applyBorder="1" applyAlignment="1">
      <alignment horizontal="center" wrapText="1"/>
    </xf>
    <xf numFmtId="0" fontId="0" fillId="0" borderId="6" xfId="0" applyBorder="1" applyAlignment="1">
      <alignment wrapText="1"/>
    </xf>
    <xf numFmtId="165" fontId="0" fillId="0" borderId="7" xfId="0" applyNumberFormat="1" applyBorder="1" applyProtection="1">
      <protection locked="0"/>
    </xf>
    <xf numFmtId="0" fontId="0" fillId="0" borderId="6" xfId="0" applyBorder="1" applyAlignment="1" applyProtection="1">
      <alignment wrapText="1"/>
      <protection locked="0"/>
    </xf>
    <xf numFmtId="165" fontId="0" fillId="0" borderId="11" xfId="0" applyNumberFormat="1" applyBorder="1" applyProtection="1">
      <protection locked="0"/>
    </xf>
    <xf numFmtId="0" fontId="0" fillId="0" borderId="10" xfId="0" applyBorder="1" applyAlignment="1" applyProtection="1">
      <alignment wrapText="1"/>
      <protection locked="0"/>
    </xf>
    <xf numFmtId="164" fontId="0" fillId="0" borderId="27" xfId="0" applyNumberFormat="1" applyBorder="1"/>
    <xf numFmtId="164" fontId="2" fillId="0" borderId="28" xfId="0" applyNumberFormat="1" applyFont="1" applyBorder="1" applyAlignment="1">
      <alignment horizontal="center" wrapText="1"/>
    </xf>
    <xf numFmtId="164" fontId="0" fillId="0" borderId="27" xfId="0" applyNumberFormat="1" applyBorder="1" applyProtection="1">
      <protection locked="0"/>
    </xf>
    <xf numFmtId="164" fontId="0" fillId="0" borderId="27" xfId="0" applyNumberFormat="1" applyBorder="1" applyProtection="1"/>
    <xf numFmtId="0" fontId="2" fillId="0" borderId="26" xfId="0" applyFont="1" applyBorder="1" applyAlignment="1" applyProtection="1">
      <alignment horizontal="center" wrapText="1"/>
    </xf>
    <xf numFmtId="37" fontId="6" fillId="0" borderId="0" xfId="0" applyNumberFormat="1" applyFont="1" applyAlignment="1">
      <alignment horizontal="right" wrapText="1"/>
    </xf>
    <xf numFmtId="37" fontId="3" fillId="0" borderId="0" xfId="0" applyNumberFormat="1" applyFont="1" applyAlignment="1">
      <alignment horizontal="left" wrapText="1"/>
    </xf>
    <xf numFmtId="37" fontId="0" fillId="0" borderId="0" xfId="0" applyNumberFormat="1" applyAlignment="1">
      <alignment horizontal="left"/>
    </xf>
    <xf numFmtId="37" fontId="3" fillId="0" borderId="1" xfId="0" applyNumberFormat="1" applyFont="1" applyBorder="1" applyAlignment="1" applyProtection="1">
      <alignment horizontal="right" wrapText="1"/>
    </xf>
    <xf numFmtId="37" fontId="0" fillId="0" borderId="1" xfId="0" applyNumberFormat="1" applyBorder="1" applyProtection="1"/>
    <xf numFmtId="37" fontId="0" fillId="0" borderId="0" xfId="0" applyNumberFormat="1" applyBorder="1" applyAlignment="1">
      <alignment horizontal="right"/>
    </xf>
    <xf numFmtId="0" fontId="0" fillId="0" borderId="0" xfId="0" applyBorder="1"/>
    <xf numFmtId="0" fontId="0" fillId="2" borderId="7" xfId="0" applyFill="1" applyBorder="1"/>
    <xf numFmtId="0" fontId="0" fillId="2" borderId="6" xfId="0" applyFill="1" applyBorder="1"/>
    <xf numFmtId="0" fontId="0" fillId="2" borderId="0" xfId="0" applyFill="1" applyBorder="1"/>
    <xf numFmtId="0" fontId="0" fillId="2" borderId="1" xfId="0" applyFill="1" applyBorder="1"/>
    <xf numFmtId="37" fontId="0" fillId="2" borderId="0" xfId="0" applyNumberFormat="1" applyFill="1" applyBorder="1" applyAlignment="1">
      <alignment horizontal="right"/>
    </xf>
    <xf numFmtId="37" fontId="0" fillId="2" borderId="1" xfId="0" applyNumberFormat="1" applyFill="1" applyBorder="1" applyAlignment="1">
      <alignment horizontal="right"/>
    </xf>
    <xf numFmtId="37" fontId="3" fillId="0" borderId="0" xfId="0" applyNumberFormat="1" applyFont="1" applyBorder="1" applyAlignment="1">
      <alignment horizontal="right" wrapText="1"/>
    </xf>
    <xf numFmtId="0" fontId="0" fillId="2" borderId="11" xfId="0" applyFill="1" applyBorder="1"/>
    <xf numFmtId="0" fontId="0" fillId="2" borderId="10" xfId="0" applyFill="1" applyBorder="1"/>
    <xf numFmtId="37" fontId="0" fillId="2" borderId="4" xfId="0" applyNumberFormat="1" applyFill="1" applyBorder="1" applyAlignment="1">
      <alignment horizontal="center"/>
    </xf>
    <xf numFmtId="37" fontId="0" fillId="2" borderId="5" xfId="0" applyNumberFormat="1" applyFill="1" applyBorder="1" applyAlignment="1" applyProtection="1">
      <alignment horizontal="center"/>
    </xf>
    <xf numFmtId="38" fontId="3" fillId="2" borderId="4" xfId="0" applyNumberFormat="1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4" xfId="0" applyFont="1" applyFill="1" applyBorder="1"/>
    <xf numFmtId="39" fontId="0" fillId="0" borderId="19" xfId="0" applyNumberFormat="1" applyBorder="1"/>
    <xf numFmtId="39" fontId="0" fillId="0" borderId="17" xfId="0" applyNumberFormat="1" applyBorder="1"/>
    <xf numFmtId="37" fontId="0" fillId="0" borderId="25" xfId="0" applyNumberFormat="1" applyFill="1" applyBorder="1"/>
    <xf numFmtId="164" fontId="0" fillId="0" borderId="27" xfId="0" applyNumberFormat="1" applyFill="1" applyBorder="1" applyProtection="1">
      <protection locked="0"/>
    </xf>
    <xf numFmtId="0" fontId="0" fillId="0" borderId="15" xfId="0" applyFill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0" borderId="13" xfId="0" applyFill="1" applyBorder="1" applyProtection="1">
      <protection locked="0"/>
    </xf>
    <xf numFmtId="39" fontId="0" fillId="0" borderId="19" xfId="0" applyNumberFormat="1" applyFill="1" applyBorder="1"/>
    <xf numFmtId="39" fontId="0" fillId="0" borderId="17" xfId="0" applyNumberFormat="1" applyFill="1" applyBorder="1"/>
    <xf numFmtId="0" fontId="0" fillId="0" borderId="0" xfId="0" applyFill="1"/>
    <xf numFmtId="37" fontId="0" fillId="0" borderId="0" xfId="0" applyNumberFormat="1" applyFill="1"/>
    <xf numFmtId="39" fontId="0" fillId="0" borderId="21" xfId="0" applyNumberFormat="1" applyBorder="1"/>
    <xf numFmtId="39" fontId="0" fillId="0" borderId="21" xfId="0" applyNumberFormat="1" applyFill="1" applyBorder="1"/>
    <xf numFmtId="0" fontId="3" fillId="0" borderId="23" xfId="0" applyFont="1" applyBorder="1" applyAlignment="1" applyProtection="1">
      <alignment wrapText="1"/>
      <protection locked="0"/>
    </xf>
    <xf numFmtId="0" fontId="3" fillId="0" borderId="23" xfId="0" applyFont="1" applyFill="1" applyBorder="1" applyAlignment="1" applyProtection="1">
      <alignment wrapText="1"/>
      <protection locked="0"/>
    </xf>
    <xf numFmtId="0" fontId="0" fillId="0" borderId="23" xfId="0" applyFill="1" applyBorder="1" applyAlignment="1" applyProtection="1">
      <alignment wrapText="1"/>
      <protection locked="0"/>
    </xf>
    <xf numFmtId="0" fontId="0" fillId="0" borderId="25" xfId="0" applyFill="1" applyBorder="1" applyAlignment="1" applyProtection="1">
      <alignment wrapText="1"/>
      <protection locked="0"/>
    </xf>
    <xf numFmtId="37" fontId="0" fillId="0" borderId="25" xfId="0" applyNumberFormat="1" applyFill="1" applyBorder="1" applyProtection="1">
      <protection locked="0"/>
    </xf>
    <xf numFmtId="39" fontId="0" fillId="0" borderId="29" xfId="0" applyNumberFormat="1" applyFill="1" applyBorder="1"/>
    <xf numFmtId="164" fontId="0" fillId="0" borderId="27" xfId="0" applyNumberFormat="1" applyFill="1" applyBorder="1"/>
    <xf numFmtId="0" fontId="0" fillId="0" borderId="15" xfId="0" applyFill="1" applyBorder="1"/>
    <xf numFmtId="0" fontId="0" fillId="0" borderId="17" xfId="0" applyFill="1" applyBorder="1"/>
    <xf numFmtId="0" fontId="0" fillId="0" borderId="13" xfId="0" applyFill="1" applyBorder="1"/>
    <xf numFmtId="0" fontId="3" fillId="0" borderId="23" xfId="0" applyFont="1" applyFill="1" applyBorder="1" applyAlignment="1" applyProtection="1">
      <alignment vertical="center" wrapText="1"/>
      <protection locked="0"/>
    </xf>
    <xf numFmtId="0" fontId="0" fillId="0" borderId="25" xfId="0" applyFill="1" applyBorder="1" applyAlignment="1">
      <alignment wrapText="1"/>
    </xf>
  </cellXfs>
  <cellStyles count="3">
    <cellStyle name="Currency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89734</xdr:colOff>
      <xdr:row>31</xdr:row>
      <xdr:rowOff>160420</xdr:rowOff>
    </xdr:from>
    <xdr:to>
      <xdr:col>5</xdr:col>
      <xdr:colOff>100262</xdr:colOff>
      <xdr:row>31</xdr:row>
      <xdr:rowOff>160420</xdr:rowOff>
    </xdr:to>
    <xdr:sp macro="" textlink="">
      <xdr:nvSpPr>
        <xdr:cNvPr id="3107" name="Line 1">
          <a:extLst>
            <a:ext uri="{FF2B5EF4-FFF2-40B4-BE49-F238E27FC236}">
              <a16:creationId xmlns:a16="http://schemas.microsoft.com/office/drawing/2014/main" id="{00000000-0008-0000-0000-0000230C0000}"/>
            </a:ext>
          </a:extLst>
        </xdr:cNvPr>
        <xdr:cNvSpPr>
          <a:spLocks noChangeShapeType="1"/>
        </xdr:cNvSpPr>
      </xdr:nvSpPr>
      <xdr:spPr bwMode="auto">
        <a:xfrm flipV="1">
          <a:off x="2716629" y="4912894"/>
          <a:ext cx="295826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r>
            <a:rPr lang="en-US"/>
            <a:t>  </a:t>
          </a:r>
        </a:p>
      </xdr:txBody>
    </xdr:sp>
    <xdr:clientData/>
  </xdr:twoCellAnchor>
  <xdr:twoCellAnchor>
    <xdr:from>
      <xdr:col>6</xdr:col>
      <xdr:colOff>0</xdr:colOff>
      <xdr:row>31</xdr:row>
      <xdr:rowOff>150394</xdr:rowOff>
    </xdr:from>
    <xdr:to>
      <xdr:col>7</xdr:col>
      <xdr:colOff>819149</xdr:colOff>
      <xdr:row>32</xdr:row>
      <xdr:rowOff>0</xdr:rowOff>
    </xdr:to>
    <xdr:sp macro="" textlink="">
      <xdr:nvSpPr>
        <xdr:cNvPr id="3108" name="Line 2">
          <a:extLst>
            <a:ext uri="{FF2B5EF4-FFF2-40B4-BE49-F238E27FC236}">
              <a16:creationId xmlns:a16="http://schemas.microsoft.com/office/drawing/2014/main" id="{00000000-0008-0000-0000-0000240C0000}"/>
            </a:ext>
          </a:extLst>
        </xdr:cNvPr>
        <xdr:cNvSpPr>
          <a:spLocks noChangeShapeType="1"/>
        </xdr:cNvSpPr>
      </xdr:nvSpPr>
      <xdr:spPr bwMode="auto">
        <a:xfrm>
          <a:off x="6557211" y="4902868"/>
          <a:ext cx="1801727" cy="10027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69682</xdr:colOff>
      <xdr:row>34</xdr:row>
      <xdr:rowOff>10026</xdr:rowOff>
    </xdr:from>
    <xdr:to>
      <xdr:col>5</xdr:col>
      <xdr:colOff>50130</xdr:colOff>
      <xdr:row>34</xdr:row>
      <xdr:rowOff>10026</xdr:rowOff>
    </xdr:to>
    <xdr:sp macro="" textlink="">
      <xdr:nvSpPr>
        <xdr:cNvPr id="3109" name="Line 3">
          <a:extLst>
            <a:ext uri="{FF2B5EF4-FFF2-40B4-BE49-F238E27FC236}">
              <a16:creationId xmlns:a16="http://schemas.microsoft.com/office/drawing/2014/main" id="{00000000-0008-0000-0000-0000250C0000}"/>
            </a:ext>
          </a:extLst>
        </xdr:cNvPr>
        <xdr:cNvSpPr>
          <a:spLocks noChangeShapeType="1"/>
        </xdr:cNvSpPr>
      </xdr:nvSpPr>
      <xdr:spPr bwMode="auto">
        <a:xfrm flipV="1">
          <a:off x="2696577" y="5564605"/>
          <a:ext cx="292818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50131</xdr:colOff>
      <xdr:row>33</xdr:row>
      <xdr:rowOff>481264</xdr:rowOff>
    </xdr:from>
    <xdr:to>
      <xdr:col>7</xdr:col>
      <xdr:colOff>802106</xdr:colOff>
      <xdr:row>33</xdr:row>
      <xdr:rowOff>487481</xdr:rowOff>
    </xdr:to>
    <xdr:sp macro="" textlink="">
      <xdr:nvSpPr>
        <xdr:cNvPr id="3110" name="Line 5">
          <a:extLst>
            <a:ext uri="{FF2B5EF4-FFF2-40B4-BE49-F238E27FC236}">
              <a16:creationId xmlns:a16="http://schemas.microsoft.com/office/drawing/2014/main" id="{00000000-0008-0000-0000-0000260C0000}"/>
            </a:ext>
          </a:extLst>
        </xdr:cNvPr>
        <xdr:cNvSpPr>
          <a:spLocks noChangeShapeType="1"/>
        </xdr:cNvSpPr>
      </xdr:nvSpPr>
      <xdr:spPr bwMode="auto">
        <a:xfrm>
          <a:off x="6797842" y="5795211"/>
          <a:ext cx="1764632" cy="6217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8"/>
  <sheetViews>
    <sheetView zoomScale="95" zoomScaleNormal="95" workbookViewId="0">
      <selection activeCell="K34" sqref="K34"/>
    </sheetView>
  </sheetViews>
  <sheetFormatPr defaultColWidth="12.7109375" defaultRowHeight="12.75" x14ac:dyDescent="0.2"/>
  <cols>
    <col min="1" max="1" width="2.7109375" style="29" customWidth="1"/>
    <col min="2" max="2" width="36.7109375" style="28" customWidth="1"/>
    <col min="3" max="8" width="14.7109375" style="4" customWidth="1"/>
    <col min="9" max="9" width="16.7109375" style="40" customWidth="1"/>
    <col min="10" max="10" width="15.7109375" style="1" customWidth="1"/>
    <col min="11" max="13" width="12.7109375" style="2" customWidth="1"/>
    <col min="14" max="16384" width="12.7109375" style="3"/>
  </cols>
  <sheetData>
    <row r="1" spans="1:13" s="18" customFormat="1" ht="13.5" thickBot="1" x14ac:dyDescent="0.25">
      <c r="A1" s="31"/>
      <c r="B1" s="32" t="s">
        <v>72</v>
      </c>
      <c r="C1" s="39" t="s">
        <v>1</v>
      </c>
      <c r="D1" s="39" t="s">
        <v>4</v>
      </c>
      <c r="E1" s="39" t="s">
        <v>2</v>
      </c>
      <c r="F1" s="39" t="s">
        <v>5</v>
      </c>
      <c r="G1" s="39" t="s">
        <v>6</v>
      </c>
      <c r="H1" s="39" t="s">
        <v>3</v>
      </c>
      <c r="I1" s="16" t="s">
        <v>7</v>
      </c>
      <c r="J1" s="15"/>
      <c r="K1" s="17"/>
      <c r="L1" s="17"/>
      <c r="M1" s="17"/>
    </row>
    <row r="2" spans="1:13" ht="13.5" thickTop="1" x14ac:dyDescent="0.2">
      <c r="A2" s="30" t="s">
        <v>49</v>
      </c>
      <c r="B2" s="26"/>
    </row>
    <row r="3" spans="1:13" x14ac:dyDescent="0.2">
      <c r="B3" s="27" t="str">
        <f>IF('Savings Summary'!B11 = "","",'Savings Summary'!B11)</f>
        <v>Tangible Benefits Subtotal:</v>
      </c>
      <c r="C3" s="8">
        <f>IF('Savings Summary'!C11 = "",0,'Savings Summary'!C11)</f>
        <v>0</v>
      </c>
      <c r="D3" s="8">
        <f>IF('Savings Summary'!D11 = "",0,'Savings Summary'!D11)</f>
        <v>0</v>
      </c>
      <c r="E3" s="8">
        <f>IF('Savings Summary'!E11 = "",0,'Savings Summary'!E11)</f>
        <v>0</v>
      </c>
      <c r="F3" s="8">
        <f>IF('Savings Summary'!F11 = "",0,'Savings Summary'!F11)</f>
        <v>0</v>
      </c>
      <c r="G3" s="8">
        <f>IF('Savings Summary'!G11 = "",0,'Savings Summary'!G11)</f>
        <v>0</v>
      </c>
      <c r="H3" s="8">
        <f>IF('Savings Summary'!H11 = "",0,'Savings Summary'!H11)</f>
        <v>0</v>
      </c>
      <c r="I3" s="13">
        <f>SUM(C3:H3)</f>
        <v>0</v>
      </c>
    </row>
    <row r="4" spans="1:13" x14ac:dyDescent="0.2">
      <c r="B4" s="27" t="str">
        <f>IF('Savings Summary'!B24 = "","",'Savings Summary'!B24)</f>
        <v>Cost Avoidance Subtotal:</v>
      </c>
      <c r="C4" s="8">
        <f>IF('Savings Summary'!C24 = "",0,'Savings Summary'!C24)</f>
        <v>0</v>
      </c>
      <c r="D4" s="8">
        <f>IF('Savings Summary'!D24 = "",0,'Savings Summary'!D24)</f>
        <v>0</v>
      </c>
      <c r="E4" s="8">
        <f>IF('Savings Summary'!E24 = "",0,'Savings Summary'!E24)</f>
        <v>0</v>
      </c>
      <c r="F4" s="8">
        <f>IF('Savings Summary'!F24 = "",0,'Savings Summary'!F24)</f>
        <v>0</v>
      </c>
      <c r="G4" s="8">
        <f>IF('Savings Summary'!G24 = "",0,'Savings Summary'!G24)</f>
        <v>0</v>
      </c>
      <c r="H4" s="8">
        <f>IF('Savings Summary'!H24 = "",0,'Savings Summary'!H24)</f>
        <v>0</v>
      </c>
      <c r="I4" s="13">
        <f>SUM(C4:H4)</f>
        <v>0</v>
      </c>
    </row>
    <row r="5" spans="1:13" x14ac:dyDescent="0.2">
      <c r="A5" s="90" t="s">
        <v>20</v>
      </c>
      <c r="B5" s="27"/>
      <c r="C5" s="8"/>
      <c r="D5" s="8"/>
      <c r="E5" s="8"/>
      <c r="F5" s="8"/>
      <c r="G5" s="8"/>
      <c r="H5" s="8"/>
      <c r="I5" s="41"/>
    </row>
    <row r="6" spans="1:13" x14ac:dyDescent="0.2">
      <c r="B6" s="27" t="str">
        <f>IF('Cost Summary'!B10 = "","",'Cost Summary'!B10)</f>
        <v>Development Services Subtotal:</v>
      </c>
      <c r="C6" s="8">
        <f>IF('Cost Summary'!C10 = "",0,'Cost Summary'!C10)</f>
        <v>0</v>
      </c>
      <c r="D6" s="8">
        <f>IF('Cost Summary'!D10 = "",0,'Cost Summary'!D10)</f>
        <v>0</v>
      </c>
      <c r="E6" s="8">
        <f>IF('Cost Summary'!E10 = "",0,'Cost Summary'!E10)</f>
        <v>0</v>
      </c>
      <c r="F6" s="8">
        <f>IF('Cost Summary'!F10 = "",0,'Cost Summary'!F10)</f>
        <v>0</v>
      </c>
      <c r="G6" s="8">
        <f>IF('Cost Summary'!G10 = "",0,'Cost Summary'!G10)</f>
        <v>0</v>
      </c>
      <c r="H6" s="8">
        <f>IF('Cost Summary'!H10 = "",0,'Cost Summary'!H10)</f>
        <v>0</v>
      </c>
      <c r="I6" s="13">
        <f t="shared" ref="I6:I11" si="0">SUM(C6:H6)</f>
        <v>0</v>
      </c>
    </row>
    <row r="7" spans="1:13" x14ac:dyDescent="0.2">
      <c r="B7" s="27" t="str">
        <f>IF('Cost Summary'!B18 = "","",'Cost Summary'!B18)</f>
        <v>Hardware Subtotal:</v>
      </c>
      <c r="C7" s="8">
        <f>IF('Cost Summary'!C18 = "",0,'Cost Summary'!C18)</f>
        <v>0</v>
      </c>
      <c r="D7" s="8">
        <f>IF('Cost Summary'!D18 = "",0,'Cost Summary'!D18)</f>
        <v>0</v>
      </c>
      <c r="E7" s="8">
        <f>IF('Cost Summary'!E18 = "",0,'Cost Summary'!E18)</f>
        <v>0</v>
      </c>
      <c r="F7" s="8">
        <f>IF('Cost Summary'!F18 = "",0,'Cost Summary'!F18)</f>
        <v>0</v>
      </c>
      <c r="G7" s="8">
        <f>IF('Cost Summary'!G18 = "",0,'Cost Summary'!G18)</f>
        <v>0</v>
      </c>
      <c r="H7" s="8">
        <f>IF('Cost Summary'!H18 = "",0,'Cost Summary'!H18)</f>
        <v>0</v>
      </c>
      <c r="I7" s="13">
        <f t="shared" si="0"/>
        <v>0</v>
      </c>
    </row>
    <row r="8" spans="1:13" x14ac:dyDescent="0.2">
      <c r="B8" s="27" t="str">
        <f>IF('Cost Summary'!B25 = "","",'Cost Summary'!B25)</f>
        <v>Software Subtotal:</v>
      </c>
      <c r="C8" s="8">
        <f>IF('Cost Summary'!C25 = "",0,'Cost Summary'!C25)</f>
        <v>0</v>
      </c>
      <c r="D8" s="8">
        <f>IF('Cost Summary'!D25 = "",0,'Cost Summary'!D25)</f>
        <v>0</v>
      </c>
      <c r="E8" s="8">
        <f>IF('Cost Summary'!E25 = "",0,'Cost Summary'!E25)</f>
        <v>0</v>
      </c>
      <c r="F8" s="8">
        <f>IF('Cost Summary'!F25 = "",0,'Cost Summary'!F25)</f>
        <v>0</v>
      </c>
      <c r="G8" s="8">
        <f>IF('Cost Summary'!G25 = "",0,'Cost Summary'!G25)</f>
        <v>0</v>
      </c>
      <c r="H8" s="8">
        <f>IF('Cost Summary'!H25 = "",0,'Cost Summary'!H25)</f>
        <v>0</v>
      </c>
      <c r="I8" s="13">
        <f t="shared" si="0"/>
        <v>0</v>
      </c>
    </row>
    <row r="9" spans="1:13" x14ac:dyDescent="0.2">
      <c r="B9" s="27" t="str">
        <f>IF('Cost Summary'!B32 = "","",'Cost Summary'!B32)</f>
        <v>Infrastructure Subtotal</v>
      </c>
      <c r="C9" s="8">
        <f>IF('Cost Summary'!C32 = "",0,'Cost Summary'!C32)</f>
        <v>0</v>
      </c>
      <c r="D9" s="8">
        <f>IF('Cost Summary'!D32 = "",0,'Cost Summary'!D32)</f>
        <v>0</v>
      </c>
      <c r="E9" s="8">
        <f>IF('Cost Summary'!E32 = "",0,'Cost Summary'!E32)</f>
        <v>0</v>
      </c>
      <c r="F9" s="8">
        <f>IF('Cost Summary'!F32 = "",0,'Cost Summary'!F32)</f>
        <v>0</v>
      </c>
      <c r="G9" s="8">
        <f>IF('Cost Summary'!G32 = "",0,'Cost Summary'!G32)</f>
        <v>0</v>
      </c>
      <c r="H9" s="8">
        <f>IF('Cost Summary'!H32 = "",0,'Cost Summary'!H32)</f>
        <v>0</v>
      </c>
      <c r="I9" s="13">
        <f t="shared" si="0"/>
        <v>0</v>
      </c>
    </row>
    <row r="10" spans="1:13" x14ac:dyDescent="0.2">
      <c r="B10" s="27" t="str">
        <f>IF('Cost Summary'!B36 = "","",'Cost Summary'!B36)</f>
        <v>Training Subtotal:</v>
      </c>
      <c r="C10" s="8">
        <f>IF('Cost Summary'!C36 = "",0,'Cost Summary'!C36)</f>
        <v>0</v>
      </c>
      <c r="D10" s="8">
        <f>IF('Cost Summary'!D36 = "",0,'Cost Summary'!D36)</f>
        <v>0</v>
      </c>
      <c r="E10" s="8">
        <f>IF('Cost Summary'!E36 = "",0,'Cost Summary'!E36)</f>
        <v>0</v>
      </c>
      <c r="F10" s="8">
        <f>IF('Cost Summary'!F36 = "",0,'Cost Summary'!F36)</f>
        <v>0</v>
      </c>
      <c r="G10" s="8">
        <f>IF('Cost Summary'!G36 = "",0,'Cost Summary'!G36)</f>
        <v>0</v>
      </c>
      <c r="H10" s="8">
        <f>IF('Cost Summary'!H36 = "",0,'Cost Summary'!H36)</f>
        <v>0</v>
      </c>
      <c r="I10" s="13">
        <f t="shared" si="0"/>
        <v>0</v>
      </c>
    </row>
    <row r="11" spans="1:13" x14ac:dyDescent="0.2">
      <c r="B11" s="27" t="str">
        <f>IF('Cost Summary'!B40 = "","",'Cost Summary'!B40)</f>
        <v>Other Subtotal:</v>
      </c>
      <c r="C11" s="8">
        <f>IF('Cost Summary'!C40 = "",0,'Cost Summary'!C40)</f>
        <v>0</v>
      </c>
      <c r="D11" s="8">
        <f>IF('Cost Summary'!D40 = "",0,'Cost Summary'!D40)</f>
        <v>0</v>
      </c>
      <c r="E11" s="8">
        <f>IF('Cost Summary'!E40 = "",0,'Cost Summary'!E40)</f>
        <v>0</v>
      </c>
      <c r="F11" s="8">
        <f>IF('Cost Summary'!F40 = "",0,'Cost Summary'!F40)</f>
        <v>0</v>
      </c>
      <c r="G11" s="8">
        <f>IF('Cost Summary'!G40 = "",0,'Cost Summary'!G40)</f>
        <v>0</v>
      </c>
      <c r="H11" s="8">
        <f>IF('Cost Summary'!H40 = "",0,'Cost Summary'!H40)</f>
        <v>0</v>
      </c>
      <c r="I11" s="13">
        <f t="shared" si="0"/>
        <v>0</v>
      </c>
    </row>
    <row r="12" spans="1:13" s="125" customFormat="1" ht="6" customHeight="1" x14ac:dyDescent="0.2">
      <c r="A12" s="123"/>
      <c r="B12" s="124"/>
      <c r="I12" s="126"/>
    </row>
    <row r="13" spans="1:13" x14ac:dyDescent="0.2">
      <c r="A13" s="91" t="s">
        <v>90</v>
      </c>
      <c r="B13" s="27"/>
      <c r="C13" s="8"/>
      <c r="D13" s="8"/>
      <c r="E13" s="8"/>
      <c r="F13" s="8"/>
      <c r="G13" s="8"/>
      <c r="H13" s="8"/>
      <c r="I13" s="41"/>
    </row>
    <row r="14" spans="1:13" x14ac:dyDescent="0.2">
      <c r="A14" s="91"/>
      <c r="B14" s="27" t="s">
        <v>22</v>
      </c>
      <c r="C14" s="8">
        <f t="shared" ref="C14:H14" si="1">SUM(C3:C4)</f>
        <v>0</v>
      </c>
      <c r="D14" s="8">
        <f t="shared" si="1"/>
        <v>0</v>
      </c>
      <c r="E14" s="8">
        <f t="shared" si="1"/>
        <v>0</v>
      </c>
      <c r="F14" s="8">
        <f t="shared" si="1"/>
        <v>0</v>
      </c>
      <c r="G14" s="8">
        <f t="shared" si="1"/>
        <v>0</v>
      </c>
      <c r="H14" s="8">
        <f t="shared" si="1"/>
        <v>0</v>
      </c>
      <c r="I14" s="13">
        <f>SUM(C14:H14)</f>
        <v>0</v>
      </c>
    </row>
    <row r="15" spans="1:13" x14ac:dyDescent="0.2">
      <c r="A15" s="91"/>
      <c r="B15" s="27" t="s">
        <v>88</v>
      </c>
      <c r="C15" s="8">
        <f t="shared" ref="C15:H15" si="2">SUM(C6:C11)</f>
        <v>0</v>
      </c>
      <c r="D15" s="8">
        <f t="shared" si="2"/>
        <v>0</v>
      </c>
      <c r="E15" s="8">
        <f t="shared" si="2"/>
        <v>0</v>
      </c>
      <c r="F15" s="8">
        <f t="shared" si="2"/>
        <v>0</v>
      </c>
      <c r="G15" s="8">
        <f t="shared" si="2"/>
        <v>0</v>
      </c>
      <c r="H15" s="8">
        <f t="shared" si="2"/>
        <v>0</v>
      </c>
      <c r="I15" s="13">
        <f>SUM(C15:H15)</f>
        <v>0</v>
      </c>
    </row>
    <row r="16" spans="1:13" x14ac:dyDescent="0.2">
      <c r="A16" s="91"/>
      <c r="B16" s="27"/>
      <c r="C16" s="8"/>
      <c r="D16" s="8"/>
      <c r="E16" s="8"/>
      <c r="F16" s="8"/>
      <c r="G16" s="8"/>
      <c r="H16" s="8"/>
      <c r="I16" s="41"/>
    </row>
    <row r="17" spans="1:9" customFormat="1" x14ac:dyDescent="0.2">
      <c r="A17" s="38"/>
      <c r="B17" s="37" t="s">
        <v>24</v>
      </c>
      <c r="C17" s="9" t="str">
        <f t="shared" ref="C17:H17" si="3">IF(SUM(C14,C15)=0,"",C14-C15)</f>
        <v/>
      </c>
      <c r="D17" s="9" t="str">
        <f t="shared" si="3"/>
        <v/>
      </c>
      <c r="E17" s="9" t="str">
        <f t="shared" si="3"/>
        <v/>
      </c>
      <c r="F17" s="9" t="str">
        <f t="shared" si="3"/>
        <v/>
      </c>
      <c r="G17" s="9" t="str">
        <f t="shared" si="3"/>
        <v/>
      </c>
      <c r="H17" s="9" t="str">
        <f t="shared" si="3"/>
        <v/>
      </c>
      <c r="I17" s="13">
        <f>SUM(C17:H17)</f>
        <v>0</v>
      </c>
    </row>
    <row r="18" spans="1:9" s="122" customFormat="1" x14ac:dyDescent="0.2">
      <c r="A18" s="38"/>
      <c r="B18" s="37" t="s">
        <v>89</v>
      </c>
      <c r="C18" s="12">
        <f t="shared" ref="C18:H18" si="4">IF(C14=0,0,IF(SUM(C14,C15)=0,"",C15/C14))</f>
        <v>0</v>
      </c>
      <c r="D18" s="12">
        <f t="shared" si="4"/>
        <v>0</v>
      </c>
      <c r="E18" s="12">
        <f t="shared" si="4"/>
        <v>0</v>
      </c>
      <c r="F18" s="12">
        <f t="shared" si="4"/>
        <v>0</v>
      </c>
      <c r="G18" s="12">
        <f t="shared" si="4"/>
        <v>0</v>
      </c>
      <c r="H18" s="12">
        <f t="shared" si="4"/>
        <v>0</v>
      </c>
      <c r="I18" s="24"/>
    </row>
    <row r="19" spans="1:9" s="125" customFormat="1" ht="6" customHeight="1" x14ac:dyDescent="0.2">
      <c r="A19" s="123"/>
      <c r="B19" s="124"/>
      <c r="C19" s="127"/>
      <c r="D19" s="127"/>
      <c r="E19" s="127"/>
      <c r="F19" s="127"/>
      <c r="G19" s="127"/>
      <c r="H19" s="127"/>
      <c r="I19" s="128"/>
    </row>
    <row r="20" spans="1:9" s="122" customFormat="1" ht="12.75" customHeight="1" x14ac:dyDescent="0.2">
      <c r="A20" s="91" t="s">
        <v>91</v>
      </c>
      <c r="B20" s="37"/>
      <c r="C20" s="121"/>
      <c r="D20" s="121"/>
      <c r="E20" s="121"/>
      <c r="F20" s="121"/>
      <c r="G20" s="121"/>
      <c r="H20" s="121"/>
      <c r="I20" s="24"/>
    </row>
    <row r="21" spans="1:9" s="122" customFormat="1" ht="12.75" customHeight="1" x14ac:dyDescent="0.2">
      <c r="A21" s="38"/>
      <c r="B21" s="37" t="s">
        <v>23</v>
      </c>
      <c r="C21" s="121">
        <f>C14</f>
        <v>0</v>
      </c>
      <c r="D21" s="121">
        <f t="shared" ref="D21:H22" si="5">D14+C21</f>
        <v>0</v>
      </c>
      <c r="E21" s="121">
        <f t="shared" si="5"/>
        <v>0</v>
      </c>
      <c r="F21" s="121">
        <f t="shared" si="5"/>
        <v>0</v>
      </c>
      <c r="G21" s="121">
        <f t="shared" si="5"/>
        <v>0</v>
      </c>
      <c r="H21" s="121">
        <f t="shared" si="5"/>
        <v>0</v>
      </c>
      <c r="I21" s="24">
        <f>H21</f>
        <v>0</v>
      </c>
    </row>
    <row r="22" spans="1:9" s="122" customFormat="1" ht="12.75" customHeight="1" x14ac:dyDescent="0.2">
      <c r="A22" s="38"/>
      <c r="B22" s="37" t="s">
        <v>92</v>
      </c>
      <c r="C22" s="121">
        <f>C15</f>
        <v>0</v>
      </c>
      <c r="D22" s="121">
        <f t="shared" si="5"/>
        <v>0</v>
      </c>
      <c r="E22" s="121">
        <f t="shared" si="5"/>
        <v>0</v>
      </c>
      <c r="F22" s="121">
        <f t="shared" si="5"/>
        <v>0</v>
      </c>
      <c r="G22" s="121">
        <f t="shared" si="5"/>
        <v>0</v>
      </c>
      <c r="H22" s="121">
        <f t="shared" si="5"/>
        <v>0</v>
      </c>
      <c r="I22" s="24">
        <f>H22</f>
        <v>0</v>
      </c>
    </row>
    <row r="23" spans="1:9" s="122" customFormat="1" ht="12.75" customHeight="1" x14ac:dyDescent="0.2">
      <c r="A23" s="38"/>
      <c r="B23" s="37"/>
      <c r="C23" s="121"/>
      <c r="D23" s="121"/>
      <c r="E23" s="121"/>
      <c r="F23" s="121"/>
      <c r="G23" s="121"/>
      <c r="H23" s="121"/>
      <c r="I23" s="24"/>
    </row>
    <row r="24" spans="1:9" customFormat="1" x14ac:dyDescent="0.2">
      <c r="A24" s="38"/>
      <c r="B24" s="37" t="s">
        <v>25</v>
      </c>
      <c r="C24" s="9" t="str">
        <f t="shared" ref="C24:H24" si="6">IF(SUM(C21,C22)=0,"",C21-C22)</f>
        <v/>
      </c>
      <c r="D24" s="9" t="str">
        <f t="shared" si="6"/>
        <v/>
      </c>
      <c r="E24" s="9" t="str">
        <f t="shared" si="6"/>
        <v/>
      </c>
      <c r="F24" s="9" t="str">
        <f t="shared" si="6"/>
        <v/>
      </c>
      <c r="G24" s="9" t="str">
        <f t="shared" si="6"/>
        <v/>
      </c>
      <c r="H24" s="9" t="str">
        <f t="shared" si="6"/>
        <v/>
      </c>
      <c r="I24" s="24" t="str">
        <f>H24</f>
        <v/>
      </c>
    </row>
    <row r="25" spans="1:9" customFormat="1" x14ac:dyDescent="0.2">
      <c r="A25" s="38"/>
      <c r="B25" s="37" t="s">
        <v>26</v>
      </c>
      <c r="C25" s="12">
        <f t="shared" ref="C25:H25" si="7">IF(C21=0,0,IF(SUM(C21,C22)=0,"",C22/C21))</f>
        <v>0</v>
      </c>
      <c r="D25" s="12">
        <f t="shared" si="7"/>
        <v>0</v>
      </c>
      <c r="E25" s="12">
        <f t="shared" si="7"/>
        <v>0</v>
      </c>
      <c r="F25" s="12">
        <f t="shared" si="7"/>
        <v>0</v>
      </c>
      <c r="G25" s="12">
        <f t="shared" si="7"/>
        <v>0</v>
      </c>
      <c r="H25" s="12">
        <f t="shared" si="7"/>
        <v>0</v>
      </c>
      <c r="I25" s="42">
        <f>H25</f>
        <v>0</v>
      </c>
    </row>
    <row r="26" spans="1:9" customFormat="1" x14ac:dyDescent="0.2">
      <c r="A26" s="38"/>
      <c r="B26" s="37"/>
      <c r="C26" s="9"/>
      <c r="D26" s="9"/>
      <c r="E26" s="9"/>
      <c r="F26" s="9"/>
      <c r="G26" s="9"/>
      <c r="H26" s="9"/>
      <c r="I26" s="24"/>
    </row>
    <row r="27" spans="1:9" customFormat="1" x14ac:dyDescent="0.2">
      <c r="A27" s="38"/>
      <c r="B27" s="37" t="s">
        <v>27</v>
      </c>
      <c r="C27" s="8" t="str">
        <f>IF(C25=0,"",IF(C25&lt;1,C1,""))</f>
        <v/>
      </c>
      <c r="D27" s="8" t="str">
        <f>IF(D25=0,"",IF(D25&lt;1,IF(C25&lt;1,IF(C25=0,D1,""),D1),""))</f>
        <v/>
      </c>
      <c r="E27" s="8" t="str">
        <f>IF(E25=0,"",IF(E25&lt;1,IF(D25&lt;1,IF(D25=0,E1,""),E1),""))</f>
        <v/>
      </c>
      <c r="F27" s="8" t="str">
        <f>IF(F25=0,"",IF(F25&lt;1,IF(E25&lt;1,IF(E25=0,F1,""),F1),""))</f>
        <v/>
      </c>
      <c r="G27" s="8" t="str">
        <f>IF(G25=0,"",IF(G25&lt;1,IF(F25&lt;1,IF(F25=0,G1,""),G1),""))</f>
        <v/>
      </c>
      <c r="H27" s="8" t="str">
        <f>IF(H25=0,"",IF(H25&lt;1,IF(G25&lt;1,IF(G25=0,H1,""),H1),""))</f>
        <v/>
      </c>
      <c r="I27" s="41" t="str">
        <f>IF(C27&lt;&gt;"",C27,IF(D27&lt;&gt;"",D27,IF(E27&lt;&gt;"",E27,IF(F27&lt;&gt;"",F27,IF(G27&lt;&gt;"",G27,IF(H27&lt;&gt;"",H27,"NO PAYBACK"))))))</f>
        <v>NO PAYBACK</v>
      </c>
    </row>
    <row r="28" spans="1:9" s="122" customFormat="1" x14ac:dyDescent="0.2">
      <c r="A28" s="38"/>
      <c r="B28" s="37" t="s">
        <v>47</v>
      </c>
      <c r="C28" s="129"/>
      <c r="D28" s="129"/>
      <c r="E28" s="129"/>
      <c r="F28" s="129"/>
      <c r="G28" s="129"/>
      <c r="H28" s="129"/>
      <c r="I28" s="87"/>
    </row>
    <row r="29" spans="1:9" s="125" customFormat="1" ht="6" customHeight="1" x14ac:dyDescent="0.2">
      <c r="A29" s="123"/>
      <c r="B29" s="124"/>
      <c r="I29" s="126"/>
    </row>
    <row r="30" spans="1:9" customFormat="1" x14ac:dyDescent="0.2">
      <c r="A30" s="91" t="s">
        <v>84</v>
      </c>
      <c r="B30" s="37"/>
      <c r="C30" s="8"/>
      <c r="D30" s="8"/>
      <c r="E30" s="8"/>
      <c r="F30" s="8"/>
      <c r="G30" s="8"/>
      <c r="H30" s="8"/>
      <c r="I30" s="119"/>
    </row>
    <row r="31" spans="1:9" customFormat="1" x14ac:dyDescent="0.2">
      <c r="A31" s="91"/>
      <c r="B31" s="106"/>
      <c r="C31" s="8"/>
      <c r="D31" s="8"/>
      <c r="E31" s="8"/>
      <c r="F31" s="8"/>
      <c r="G31" s="8"/>
      <c r="H31" s="8"/>
      <c r="I31" s="119"/>
    </row>
    <row r="32" spans="1:9" customFormat="1" x14ac:dyDescent="0.2">
      <c r="A32" s="38"/>
      <c r="B32" s="106" t="s">
        <v>93</v>
      </c>
      <c r="C32" s="117"/>
      <c r="D32" s="116"/>
      <c r="E32" s="8"/>
      <c r="F32" s="8" t="s">
        <v>85</v>
      </c>
      <c r="G32" s="8"/>
      <c r="H32" s="8"/>
      <c r="I32" s="119"/>
    </row>
    <row r="33" spans="1:13" customFormat="1" x14ac:dyDescent="0.2">
      <c r="A33" s="38"/>
      <c r="B33" s="106"/>
      <c r="C33" s="8"/>
      <c r="D33" s="8"/>
      <c r="E33" s="8"/>
      <c r="F33" s="8"/>
      <c r="G33" s="8"/>
      <c r="H33" s="8"/>
      <c r="I33" s="119"/>
    </row>
    <row r="34" spans="1:13" customFormat="1" ht="38.25" x14ac:dyDescent="0.2">
      <c r="A34" s="38"/>
      <c r="B34" s="106" t="s">
        <v>94</v>
      </c>
      <c r="C34" s="118"/>
      <c r="D34" s="5"/>
      <c r="E34" s="5"/>
      <c r="F34" s="8" t="s">
        <v>85</v>
      </c>
      <c r="G34" s="5"/>
      <c r="H34" s="5"/>
      <c r="I34" s="120"/>
    </row>
    <row r="35" spans="1:13" customFormat="1" x14ac:dyDescent="0.2">
      <c r="A35" s="38"/>
      <c r="B35" s="106"/>
      <c r="C35" s="5"/>
      <c r="D35" s="5"/>
      <c r="E35" s="5"/>
      <c r="F35" s="5"/>
      <c r="G35" s="5"/>
      <c r="H35" s="5"/>
      <c r="I35" s="120"/>
    </row>
    <row r="36" spans="1:13" s="136" customFormat="1" ht="5.25" customHeight="1" thickBot="1" x14ac:dyDescent="0.25">
      <c r="A36" s="130"/>
      <c r="B36" s="131"/>
      <c r="C36" s="132"/>
      <c r="D36" s="132"/>
      <c r="E36" s="132"/>
      <c r="F36" s="132"/>
      <c r="G36" s="132"/>
      <c r="H36" s="132"/>
      <c r="I36" s="133"/>
      <c r="J36" s="134"/>
      <c r="K36" s="135"/>
      <c r="L36" s="135"/>
      <c r="M36" s="135"/>
    </row>
    <row r="37" spans="1:13" x14ac:dyDescent="0.2">
      <c r="A37" s="38"/>
      <c r="B37" s="37"/>
      <c r="C37" s="6"/>
      <c r="D37" s="6"/>
      <c r="E37" s="6"/>
      <c r="F37" s="6"/>
      <c r="G37" s="6"/>
      <c r="H37" s="6"/>
      <c r="I37" s="43"/>
      <c r="J37" s="1" t="str">
        <f>IF(SUM(I36:I36)=0,"",SUM(I36:I36))</f>
        <v/>
      </c>
    </row>
    <row r="38" spans="1:13" x14ac:dyDescent="0.2">
      <c r="A38" s="38"/>
      <c r="B38" s="37"/>
      <c r="C38" s="6"/>
      <c r="D38" s="6"/>
      <c r="E38" s="6"/>
      <c r="F38" s="6"/>
      <c r="G38" s="6"/>
      <c r="H38" s="6"/>
      <c r="I38" s="43"/>
      <c r="J38" s="1" t="e">
        <f>IF(SUM(#REF!,#REF!,#REF!,#REF!,I35,I37)=0,"",SUM(#REF!,#REF!,#REF!,#REF!,I35,I37))</f>
        <v>#REF!</v>
      </c>
    </row>
  </sheetData>
  <sheetProtection sheet="1" objects="1" scenarios="1"/>
  <phoneticPr fontId="0" type="noConversion"/>
  <printOptions horizontalCentered="1" gridLines="1"/>
  <pageMargins left="0.25" right="0.25" top="1.28" bottom="1.3" header="0.48" footer="0.53"/>
  <pageSetup scale="94" orientation="landscape" r:id="rId1"/>
  <headerFooter alignWithMargins="0">
    <oddHeader>&amp;L&lt;&lt;Type 8 Character Project ID Here&gt;&gt;&amp;C&amp;"Arial,Bold"&amp;12Oakland County -- &lt;&lt;Type Project Name Here&gt;&gt;&amp;"Arial,Regular"&amp;10
Return on Investment Analysis
&amp;A
&amp;RDate: 02/22/2022</oddHeader>
    <oddFooter>&amp;L&amp;8&amp;F/&amp;A
Date Printed: &amp;D
Page &amp;P&amp;R&amp;8REV: February 22, 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C50"/>
  <sheetViews>
    <sheetView zoomScale="104" workbookViewId="0">
      <pane xSplit="1" ySplit="2" topLeftCell="B3" activePane="bottomRight" state="frozenSplit"/>
      <selection activeCell="K34" sqref="K34"/>
      <selection pane="topRight" activeCell="K34" sqref="K34"/>
      <selection pane="bottomLeft" activeCell="K34" sqref="K34"/>
      <selection pane="bottomRight" activeCell="K34" sqref="K34"/>
    </sheetView>
  </sheetViews>
  <sheetFormatPr defaultColWidth="12.7109375" defaultRowHeight="12.75" x14ac:dyDescent="0.2"/>
  <cols>
    <col min="1" max="1" width="32.7109375" style="63" customWidth="1"/>
    <col min="2" max="2" width="19.7109375" style="70" customWidth="1"/>
    <col min="3" max="3" width="32.7109375" style="65" customWidth="1"/>
    <col min="4" max="4" width="6.7109375" style="73" customWidth="1"/>
    <col min="5" max="5" width="8.7109375" style="67" customWidth="1"/>
    <col min="6" max="6" width="9.7109375" style="67" customWidth="1"/>
    <col min="7" max="7" width="12.7109375" style="67" customWidth="1"/>
    <col min="8" max="8" width="10.7109375" style="111" customWidth="1"/>
    <col min="9" max="9" width="3.28515625" style="50" customWidth="1"/>
    <col min="10" max="12" width="3.28515625" style="53" customWidth="1"/>
    <col min="13" max="13" width="3.28515625" style="50" customWidth="1"/>
    <col min="14" max="14" width="3.28515625" style="47" customWidth="1"/>
    <col min="15" max="15" width="10.28515625" style="56" customWidth="1"/>
    <col min="16" max="19" width="10.28515625" style="59" customWidth="1"/>
    <col min="20" max="20" width="10.28515625" style="62" customWidth="1"/>
    <col min="21" max="21" width="11.7109375" customWidth="1"/>
    <col min="22" max="26" width="12.7109375" customWidth="1"/>
    <col min="27" max="27" width="15.5703125" customWidth="1"/>
  </cols>
  <sheetData>
    <row r="1" spans="1:29" x14ac:dyDescent="0.2">
      <c r="B1" s="73"/>
      <c r="I1" s="48" t="s">
        <v>39</v>
      </c>
      <c r="J1" s="51"/>
      <c r="K1" s="51"/>
      <c r="L1" s="51"/>
      <c r="M1" s="48"/>
      <c r="N1" s="45"/>
      <c r="O1" s="54" t="s">
        <v>38</v>
      </c>
      <c r="P1" s="57"/>
      <c r="Q1" s="57"/>
      <c r="R1" s="57"/>
      <c r="S1" s="57"/>
      <c r="T1" s="60"/>
    </row>
    <row r="2" spans="1:29" s="44" customFormat="1" ht="26.25" thickBot="1" x14ac:dyDescent="0.25">
      <c r="A2" s="64" t="s">
        <v>48</v>
      </c>
      <c r="B2" s="115" t="s">
        <v>46</v>
      </c>
      <c r="C2" s="66" t="s">
        <v>44</v>
      </c>
      <c r="D2" s="115" t="s">
        <v>66</v>
      </c>
      <c r="E2" s="68" t="s">
        <v>29</v>
      </c>
      <c r="F2" s="68" t="s">
        <v>64</v>
      </c>
      <c r="G2" s="68" t="s">
        <v>69</v>
      </c>
      <c r="H2" s="112" t="s">
        <v>43</v>
      </c>
      <c r="I2" s="49" t="s">
        <v>31</v>
      </c>
      <c r="J2" s="52" t="s">
        <v>32</v>
      </c>
      <c r="K2" s="52" t="s">
        <v>33</v>
      </c>
      <c r="L2" s="52" t="s">
        <v>34</v>
      </c>
      <c r="M2" s="49" t="s">
        <v>35</v>
      </c>
      <c r="N2" s="46" t="s">
        <v>36</v>
      </c>
      <c r="O2" s="55" t="s">
        <v>31</v>
      </c>
      <c r="P2" s="58" t="s">
        <v>32</v>
      </c>
      <c r="Q2" s="58" t="s">
        <v>33</v>
      </c>
      <c r="R2" s="58" t="s">
        <v>34</v>
      </c>
      <c r="S2" s="58" t="s">
        <v>35</v>
      </c>
      <c r="T2" s="61" t="s">
        <v>36</v>
      </c>
      <c r="AA2" s="44" t="s">
        <v>74</v>
      </c>
      <c r="AC2" s="44" t="s">
        <v>77</v>
      </c>
    </row>
    <row r="3" spans="1:29" ht="13.5" thickTop="1" x14ac:dyDescent="0.2">
      <c r="A3" s="150"/>
      <c r="C3" s="70"/>
      <c r="E3" s="71"/>
      <c r="F3" s="71"/>
      <c r="G3" s="67">
        <f t="shared" ref="G3:G30" si="0">E3*F3</f>
        <v>0</v>
      </c>
      <c r="H3" s="113"/>
      <c r="I3" s="82"/>
      <c r="J3" s="83"/>
      <c r="K3" s="83"/>
      <c r="L3" s="83"/>
      <c r="M3" s="82"/>
      <c r="N3" s="84"/>
      <c r="O3" s="137" t="str">
        <f>IF($I3="","",$G3)</f>
        <v/>
      </c>
      <c r="P3" s="138" t="str">
        <f>IF(J3="","",IF($H3="",$G3,($G3*H3)))</f>
        <v/>
      </c>
      <c r="Q3" s="138" t="str">
        <f>IF(K3="","",IF($H3="",$G3,($G3*($H3^2))))</f>
        <v/>
      </c>
      <c r="R3" s="138" t="str">
        <f>IF(L3="","",IF($H3="",$G3,($G3*($H3^3))))</f>
        <v/>
      </c>
      <c r="S3" s="138" t="str">
        <f>IF(M3="","",IF($H3="",$G3,($G3*($H3^4))))</f>
        <v/>
      </c>
      <c r="T3" s="62" t="str">
        <f>IF(N3="","",IF($H3="",$G3,($G3*($H3^5))))</f>
        <v/>
      </c>
      <c r="AA3" t="s">
        <v>75</v>
      </c>
      <c r="AC3" t="s">
        <v>78</v>
      </c>
    </row>
    <row r="4" spans="1:29" x14ac:dyDescent="0.2">
      <c r="A4" s="69"/>
      <c r="C4" s="70"/>
      <c r="E4" s="71"/>
      <c r="F4" s="71"/>
      <c r="G4" s="67">
        <f t="shared" si="0"/>
        <v>0</v>
      </c>
      <c r="H4" s="113"/>
      <c r="I4" s="82"/>
      <c r="J4" s="83"/>
      <c r="K4" s="83"/>
      <c r="L4" s="83"/>
      <c r="M4" s="82"/>
      <c r="N4" s="84"/>
      <c r="O4" s="137" t="str">
        <f t="shared" ref="O4:O30" si="1">IF($I4="","",$G4)</f>
        <v/>
      </c>
      <c r="P4" s="138" t="str">
        <f t="shared" ref="P4:P30" si="2">IF(J4="","",IF($H4="",$G4,($G4*H4)))</f>
        <v/>
      </c>
      <c r="Q4" s="138" t="str">
        <f t="shared" ref="Q4:Q30" si="3">IF(K4="","",IF($H4="",$G4,($G4*($H4^2))))</f>
        <v/>
      </c>
      <c r="R4" s="138" t="str">
        <f t="shared" ref="R4:R30" si="4">IF(L4="","",IF($H4="",$G4,($G4*($H4^3))))</f>
        <v/>
      </c>
      <c r="S4" s="138" t="str">
        <f t="shared" ref="S4:S30" si="5">IF(M4="","",IF($H4="",$G4,($G4*($H4^4))))</f>
        <v/>
      </c>
      <c r="T4" s="62" t="str">
        <f t="shared" ref="T4:T30" si="6">IF(N4="","",IF($H4="",$G4,($G4*($H4^5))))</f>
        <v/>
      </c>
      <c r="U4" s="5"/>
      <c r="AA4" t="s">
        <v>76</v>
      </c>
      <c r="AC4" t="s">
        <v>79</v>
      </c>
    </row>
    <row r="5" spans="1:29" x14ac:dyDescent="0.2">
      <c r="A5" s="69"/>
      <c r="C5" s="70"/>
      <c r="E5" s="71"/>
      <c r="F5" s="71"/>
      <c r="G5" s="67">
        <f t="shared" si="0"/>
        <v>0</v>
      </c>
      <c r="H5" s="113"/>
      <c r="I5" s="82"/>
      <c r="J5" s="83"/>
      <c r="K5" s="83"/>
      <c r="L5" s="83"/>
      <c r="M5" s="82"/>
      <c r="N5" s="84"/>
      <c r="O5" s="137" t="str">
        <f t="shared" si="1"/>
        <v/>
      </c>
      <c r="P5" s="138" t="str">
        <f t="shared" si="2"/>
        <v/>
      </c>
      <c r="Q5" s="138" t="str">
        <f t="shared" si="3"/>
        <v/>
      </c>
      <c r="R5" s="138" t="str">
        <f t="shared" si="4"/>
        <v/>
      </c>
      <c r="S5" s="138" t="str">
        <f t="shared" si="5"/>
        <v/>
      </c>
      <c r="T5" s="62" t="str">
        <f t="shared" si="6"/>
        <v/>
      </c>
      <c r="AA5" t="s">
        <v>105</v>
      </c>
      <c r="AC5" t="s">
        <v>80</v>
      </c>
    </row>
    <row r="6" spans="1:29" x14ac:dyDescent="0.2">
      <c r="A6" s="69"/>
      <c r="C6" s="70"/>
      <c r="E6" s="71"/>
      <c r="F6" s="71"/>
      <c r="G6" s="67">
        <f t="shared" si="0"/>
        <v>0</v>
      </c>
      <c r="H6" s="113"/>
      <c r="I6" s="82"/>
      <c r="J6" s="83"/>
      <c r="K6" s="83"/>
      <c r="L6" s="83"/>
      <c r="M6" s="82"/>
      <c r="N6" s="84"/>
      <c r="O6" s="137" t="str">
        <f t="shared" si="1"/>
        <v/>
      </c>
      <c r="P6" s="138" t="str">
        <f t="shared" si="2"/>
        <v/>
      </c>
      <c r="Q6" s="138" t="str">
        <f t="shared" si="3"/>
        <v/>
      </c>
      <c r="R6" s="138" t="str">
        <f t="shared" si="4"/>
        <v/>
      </c>
      <c r="S6" s="138" t="str">
        <f t="shared" si="5"/>
        <v/>
      </c>
      <c r="T6" s="62" t="str">
        <f t="shared" si="6"/>
        <v/>
      </c>
    </row>
    <row r="7" spans="1:29" x14ac:dyDescent="0.2">
      <c r="A7" s="69"/>
      <c r="C7" s="70"/>
      <c r="E7" s="71"/>
      <c r="F7" s="71"/>
      <c r="G7" s="67">
        <f t="shared" si="0"/>
        <v>0</v>
      </c>
      <c r="H7" s="113"/>
      <c r="I7" s="82"/>
      <c r="J7" s="83"/>
      <c r="K7" s="83"/>
      <c r="L7" s="83"/>
      <c r="M7" s="82"/>
      <c r="N7" s="84"/>
      <c r="O7" s="137" t="str">
        <f t="shared" si="1"/>
        <v/>
      </c>
      <c r="P7" s="138" t="str">
        <f t="shared" si="2"/>
        <v/>
      </c>
      <c r="Q7" s="138" t="str">
        <f t="shared" si="3"/>
        <v/>
      </c>
      <c r="R7" s="138" t="str">
        <f t="shared" si="4"/>
        <v/>
      </c>
      <c r="S7" s="138" t="str">
        <f t="shared" si="5"/>
        <v/>
      </c>
      <c r="T7" s="62" t="str">
        <f t="shared" si="6"/>
        <v/>
      </c>
    </row>
    <row r="8" spans="1:29" x14ac:dyDescent="0.2">
      <c r="A8" s="69"/>
      <c r="C8" s="70"/>
      <c r="E8" s="71"/>
      <c r="F8" s="71"/>
      <c r="G8" s="67">
        <f t="shared" si="0"/>
        <v>0</v>
      </c>
      <c r="H8" s="113"/>
      <c r="I8" s="82"/>
      <c r="J8" s="83"/>
      <c r="K8" s="83"/>
      <c r="L8" s="83"/>
      <c r="M8" s="82"/>
      <c r="N8" s="84"/>
      <c r="O8" s="137" t="str">
        <f t="shared" si="1"/>
        <v/>
      </c>
      <c r="P8" s="138" t="str">
        <f t="shared" si="2"/>
        <v/>
      </c>
      <c r="Q8" s="138" t="str">
        <f t="shared" si="3"/>
        <v/>
      </c>
      <c r="R8" s="138" t="str">
        <f t="shared" si="4"/>
        <v/>
      </c>
      <c r="S8" s="138" t="str">
        <f t="shared" si="5"/>
        <v/>
      </c>
      <c r="T8" s="62" t="str">
        <f t="shared" si="6"/>
        <v/>
      </c>
    </row>
    <row r="9" spans="1:29" x14ac:dyDescent="0.2">
      <c r="A9" s="69"/>
      <c r="C9" s="70"/>
      <c r="E9" s="71"/>
      <c r="F9" s="71"/>
      <c r="G9" s="67">
        <f t="shared" si="0"/>
        <v>0</v>
      </c>
      <c r="H9" s="113"/>
      <c r="I9" s="82"/>
      <c r="J9" s="83"/>
      <c r="K9" s="83"/>
      <c r="L9" s="83"/>
      <c r="M9" s="82"/>
      <c r="N9" s="84"/>
      <c r="O9" s="137" t="str">
        <f t="shared" si="1"/>
        <v/>
      </c>
      <c r="P9" s="138" t="str">
        <f t="shared" si="2"/>
        <v/>
      </c>
      <c r="Q9" s="138" t="str">
        <f t="shared" si="3"/>
        <v/>
      </c>
      <c r="R9" s="138" t="str">
        <f t="shared" si="4"/>
        <v/>
      </c>
      <c r="S9" s="138" t="str">
        <f t="shared" si="5"/>
        <v/>
      </c>
      <c r="T9" s="62" t="str">
        <f t="shared" si="6"/>
        <v/>
      </c>
    </row>
    <row r="10" spans="1:29" x14ac:dyDescent="0.2">
      <c r="A10" s="69"/>
      <c r="C10" s="70"/>
      <c r="E10" s="71"/>
      <c r="F10" s="71"/>
      <c r="G10" s="67">
        <f t="shared" si="0"/>
        <v>0</v>
      </c>
      <c r="H10" s="113"/>
      <c r="I10" s="82"/>
      <c r="J10" s="83"/>
      <c r="K10" s="83"/>
      <c r="L10" s="83"/>
      <c r="M10" s="82"/>
      <c r="N10" s="84"/>
      <c r="O10" s="137" t="str">
        <f t="shared" si="1"/>
        <v/>
      </c>
      <c r="P10" s="138" t="str">
        <f t="shared" si="2"/>
        <v/>
      </c>
      <c r="Q10" s="138" t="str">
        <f t="shared" si="3"/>
        <v/>
      </c>
      <c r="R10" s="138" t="str">
        <f t="shared" si="4"/>
        <v/>
      </c>
      <c r="S10" s="138" t="str">
        <f t="shared" si="5"/>
        <v/>
      </c>
      <c r="T10" s="62" t="str">
        <f t="shared" si="6"/>
        <v/>
      </c>
    </row>
    <row r="11" spans="1:29" x14ac:dyDescent="0.2">
      <c r="A11" s="69"/>
      <c r="C11" s="70"/>
      <c r="E11" s="71"/>
      <c r="F11" s="71"/>
      <c r="G11" s="67">
        <f t="shared" si="0"/>
        <v>0</v>
      </c>
      <c r="H11" s="113"/>
      <c r="I11" s="82"/>
      <c r="J11" s="83"/>
      <c r="K11" s="83"/>
      <c r="L11" s="83"/>
      <c r="M11" s="82"/>
      <c r="N11" s="84"/>
      <c r="O11" s="137" t="str">
        <f t="shared" si="1"/>
        <v/>
      </c>
      <c r="P11" s="138" t="str">
        <f t="shared" si="2"/>
        <v/>
      </c>
      <c r="Q11" s="138" t="str">
        <f t="shared" si="3"/>
        <v/>
      </c>
      <c r="R11" s="138" t="str">
        <f t="shared" si="4"/>
        <v/>
      </c>
      <c r="S11" s="138" t="str">
        <f t="shared" si="5"/>
        <v/>
      </c>
      <c r="T11" s="62" t="str">
        <f t="shared" si="6"/>
        <v/>
      </c>
    </row>
    <row r="12" spans="1:29" x14ac:dyDescent="0.2">
      <c r="A12" s="69"/>
      <c r="C12" s="70"/>
      <c r="E12" s="71"/>
      <c r="F12" s="71"/>
      <c r="G12" s="67">
        <f t="shared" si="0"/>
        <v>0</v>
      </c>
      <c r="H12" s="113"/>
      <c r="I12" s="82"/>
      <c r="J12" s="83"/>
      <c r="K12" s="83"/>
      <c r="L12" s="83"/>
      <c r="M12" s="82"/>
      <c r="N12" s="84"/>
      <c r="O12" s="137" t="str">
        <f t="shared" si="1"/>
        <v/>
      </c>
      <c r="P12" s="138" t="str">
        <f t="shared" si="2"/>
        <v/>
      </c>
      <c r="Q12" s="138" t="str">
        <f t="shared" si="3"/>
        <v/>
      </c>
      <c r="R12" s="138" t="str">
        <f t="shared" si="4"/>
        <v/>
      </c>
      <c r="S12" s="138" t="str">
        <f t="shared" si="5"/>
        <v/>
      </c>
      <c r="T12" s="62" t="str">
        <f t="shared" si="6"/>
        <v/>
      </c>
    </row>
    <row r="13" spans="1:29" x14ac:dyDescent="0.2">
      <c r="A13" s="69"/>
      <c r="C13" s="70"/>
      <c r="E13" s="71"/>
      <c r="F13" s="71"/>
      <c r="G13" s="67">
        <f t="shared" si="0"/>
        <v>0</v>
      </c>
      <c r="H13" s="113"/>
      <c r="I13" s="82"/>
      <c r="J13" s="83"/>
      <c r="K13" s="83"/>
      <c r="L13" s="83"/>
      <c r="M13" s="82"/>
      <c r="N13" s="84"/>
      <c r="O13" s="137" t="str">
        <f t="shared" si="1"/>
        <v/>
      </c>
      <c r="P13" s="138" t="str">
        <f t="shared" si="2"/>
        <v/>
      </c>
      <c r="Q13" s="138" t="str">
        <f t="shared" si="3"/>
        <v/>
      </c>
      <c r="R13" s="138" t="str">
        <f t="shared" si="4"/>
        <v/>
      </c>
      <c r="S13" s="138" t="str">
        <f t="shared" si="5"/>
        <v/>
      </c>
      <c r="T13" s="62" t="str">
        <f t="shared" si="6"/>
        <v/>
      </c>
    </row>
    <row r="14" spans="1:29" x14ac:dyDescent="0.2">
      <c r="A14" s="69"/>
      <c r="C14" s="70"/>
      <c r="E14" s="71"/>
      <c r="F14" s="71"/>
      <c r="G14" s="67">
        <f t="shared" si="0"/>
        <v>0</v>
      </c>
      <c r="H14" s="113"/>
      <c r="I14" s="82"/>
      <c r="J14" s="83"/>
      <c r="K14" s="83"/>
      <c r="L14" s="83"/>
      <c r="M14" s="82"/>
      <c r="N14" s="84"/>
      <c r="O14" s="137" t="str">
        <f t="shared" si="1"/>
        <v/>
      </c>
      <c r="P14" s="138" t="str">
        <f t="shared" si="2"/>
        <v/>
      </c>
      <c r="Q14" s="138" t="str">
        <f t="shared" si="3"/>
        <v/>
      </c>
      <c r="R14" s="138" t="str">
        <f t="shared" si="4"/>
        <v/>
      </c>
      <c r="S14" s="138" t="str">
        <f t="shared" si="5"/>
        <v/>
      </c>
      <c r="T14" s="62" t="str">
        <f t="shared" si="6"/>
        <v/>
      </c>
    </row>
    <row r="15" spans="1:29" x14ac:dyDescent="0.2">
      <c r="A15" s="69"/>
      <c r="C15" s="70"/>
      <c r="E15" s="71"/>
      <c r="F15" s="71"/>
      <c r="G15" s="67">
        <f t="shared" si="0"/>
        <v>0</v>
      </c>
      <c r="H15" s="113"/>
      <c r="I15" s="82"/>
      <c r="J15" s="83"/>
      <c r="K15" s="83"/>
      <c r="L15" s="83"/>
      <c r="M15" s="82"/>
      <c r="N15" s="84"/>
      <c r="O15" s="137" t="str">
        <f t="shared" si="1"/>
        <v/>
      </c>
      <c r="P15" s="138" t="str">
        <f t="shared" si="2"/>
        <v/>
      </c>
      <c r="Q15" s="138" t="str">
        <f t="shared" si="3"/>
        <v/>
      </c>
      <c r="R15" s="138" t="str">
        <f t="shared" si="4"/>
        <v/>
      </c>
      <c r="S15" s="138" t="str">
        <f t="shared" si="5"/>
        <v/>
      </c>
      <c r="T15" s="62" t="str">
        <f t="shared" si="6"/>
        <v/>
      </c>
    </row>
    <row r="16" spans="1:29" x14ac:dyDescent="0.2">
      <c r="A16" s="69"/>
      <c r="C16" s="70"/>
      <c r="E16" s="71"/>
      <c r="F16" s="71"/>
      <c r="G16" s="67">
        <f t="shared" si="0"/>
        <v>0</v>
      </c>
      <c r="H16" s="113"/>
      <c r="I16" s="82"/>
      <c r="J16" s="83"/>
      <c r="K16" s="83"/>
      <c r="L16" s="83"/>
      <c r="M16" s="82"/>
      <c r="N16" s="84"/>
      <c r="O16" s="137" t="str">
        <f t="shared" si="1"/>
        <v/>
      </c>
      <c r="P16" s="138" t="str">
        <f t="shared" si="2"/>
        <v/>
      </c>
      <c r="Q16" s="138" t="str">
        <f t="shared" si="3"/>
        <v/>
      </c>
      <c r="R16" s="138" t="str">
        <f t="shared" si="4"/>
        <v/>
      </c>
      <c r="S16" s="138" t="str">
        <f t="shared" si="5"/>
        <v/>
      </c>
      <c r="T16" s="62" t="str">
        <f t="shared" si="6"/>
        <v/>
      </c>
    </row>
    <row r="17" spans="1:20" x14ac:dyDescent="0.2">
      <c r="A17" s="69"/>
      <c r="C17" s="70"/>
      <c r="E17" s="71"/>
      <c r="F17" s="71"/>
      <c r="G17" s="67">
        <f t="shared" si="0"/>
        <v>0</v>
      </c>
      <c r="H17" s="113"/>
      <c r="I17" s="82"/>
      <c r="J17" s="83"/>
      <c r="K17" s="83"/>
      <c r="L17" s="83"/>
      <c r="M17" s="82"/>
      <c r="N17" s="84"/>
      <c r="O17" s="137" t="str">
        <f t="shared" si="1"/>
        <v/>
      </c>
      <c r="P17" s="138" t="str">
        <f t="shared" si="2"/>
        <v/>
      </c>
      <c r="Q17" s="138" t="str">
        <f t="shared" si="3"/>
        <v/>
      </c>
      <c r="R17" s="138" t="str">
        <f t="shared" si="4"/>
        <v/>
      </c>
      <c r="S17" s="138" t="str">
        <f t="shared" si="5"/>
        <v/>
      </c>
      <c r="T17" s="62" t="str">
        <f t="shared" si="6"/>
        <v/>
      </c>
    </row>
    <row r="18" spans="1:20" x14ac:dyDescent="0.2">
      <c r="A18" s="69"/>
      <c r="C18" s="70"/>
      <c r="E18" s="71"/>
      <c r="F18" s="71"/>
      <c r="G18" s="67">
        <f t="shared" si="0"/>
        <v>0</v>
      </c>
      <c r="H18" s="113"/>
      <c r="I18" s="82"/>
      <c r="J18" s="83"/>
      <c r="K18" s="83"/>
      <c r="L18" s="83"/>
      <c r="M18" s="82"/>
      <c r="N18" s="84"/>
      <c r="O18" s="137" t="str">
        <f t="shared" si="1"/>
        <v/>
      </c>
      <c r="P18" s="138" t="str">
        <f t="shared" si="2"/>
        <v/>
      </c>
      <c r="Q18" s="138" t="str">
        <f t="shared" si="3"/>
        <v/>
      </c>
      <c r="R18" s="138" t="str">
        <f t="shared" si="4"/>
        <v/>
      </c>
      <c r="S18" s="138" t="str">
        <f t="shared" si="5"/>
        <v/>
      </c>
      <c r="T18" s="62" t="str">
        <f t="shared" si="6"/>
        <v/>
      </c>
    </row>
    <row r="19" spans="1:20" x14ac:dyDescent="0.2">
      <c r="A19" s="69"/>
      <c r="C19" s="70"/>
      <c r="E19" s="71"/>
      <c r="F19" s="71"/>
      <c r="G19" s="67">
        <f t="shared" si="0"/>
        <v>0</v>
      </c>
      <c r="H19" s="113"/>
      <c r="I19" s="82"/>
      <c r="J19" s="83"/>
      <c r="K19" s="83"/>
      <c r="L19" s="83"/>
      <c r="M19" s="82"/>
      <c r="N19" s="84"/>
      <c r="O19" s="137" t="str">
        <f t="shared" si="1"/>
        <v/>
      </c>
      <c r="P19" s="138" t="str">
        <f t="shared" si="2"/>
        <v/>
      </c>
      <c r="Q19" s="138" t="str">
        <f t="shared" si="3"/>
        <v/>
      </c>
      <c r="R19" s="138" t="str">
        <f t="shared" si="4"/>
        <v/>
      </c>
      <c r="S19" s="138" t="str">
        <f t="shared" si="5"/>
        <v/>
      </c>
      <c r="T19" s="62" t="str">
        <f t="shared" si="6"/>
        <v/>
      </c>
    </row>
    <row r="20" spans="1:20" x14ac:dyDescent="0.2">
      <c r="A20" s="69"/>
      <c r="C20" s="70"/>
      <c r="E20" s="71"/>
      <c r="F20" s="71"/>
      <c r="G20" s="67">
        <f t="shared" si="0"/>
        <v>0</v>
      </c>
      <c r="H20" s="113"/>
      <c r="I20" s="82"/>
      <c r="J20" s="83"/>
      <c r="K20" s="83"/>
      <c r="L20" s="83"/>
      <c r="M20" s="82"/>
      <c r="N20" s="84"/>
      <c r="O20" s="137" t="str">
        <f t="shared" si="1"/>
        <v/>
      </c>
      <c r="P20" s="138" t="str">
        <f t="shared" si="2"/>
        <v/>
      </c>
      <c r="Q20" s="138" t="str">
        <f t="shared" si="3"/>
        <v/>
      </c>
      <c r="R20" s="138" t="str">
        <f t="shared" si="4"/>
        <v/>
      </c>
      <c r="S20" s="138" t="str">
        <f t="shared" si="5"/>
        <v/>
      </c>
      <c r="T20" s="62" t="str">
        <f t="shared" si="6"/>
        <v/>
      </c>
    </row>
    <row r="21" spans="1:20" x14ac:dyDescent="0.2">
      <c r="A21" s="69"/>
      <c r="C21" s="70"/>
      <c r="E21" s="71"/>
      <c r="F21" s="71"/>
      <c r="G21" s="67">
        <f t="shared" si="0"/>
        <v>0</v>
      </c>
      <c r="H21" s="113"/>
      <c r="I21" s="82"/>
      <c r="J21" s="83"/>
      <c r="K21" s="83"/>
      <c r="L21" s="83"/>
      <c r="M21" s="82"/>
      <c r="N21" s="84"/>
      <c r="O21" s="137" t="str">
        <f t="shared" si="1"/>
        <v/>
      </c>
      <c r="P21" s="138" t="str">
        <f t="shared" si="2"/>
        <v/>
      </c>
      <c r="Q21" s="138" t="str">
        <f t="shared" si="3"/>
        <v/>
      </c>
      <c r="R21" s="138" t="str">
        <f t="shared" si="4"/>
        <v/>
      </c>
      <c r="S21" s="138" t="str">
        <f t="shared" si="5"/>
        <v/>
      </c>
      <c r="T21" s="62" t="str">
        <f t="shared" si="6"/>
        <v/>
      </c>
    </row>
    <row r="22" spans="1:20" x14ac:dyDescent="0.2">
      <c r="A22" s="69"/>
      <c r="C22" s="70"/>
      <c r="E22" s="71"/>
      <c r="F22" s="71"/>
      <c r="G22" s="67">
        <f t="shared" si="0"/>
        <v>0</v>
      </c>
      <c r="H22" s="113"/>
      <c r="I22" s="82"/>
      <c r="J22" s="83"/>
      <c r="K22" s="83"/>
      <c r="L22" s="83"/>
      <c r="M22" s="82"/>
      <c r="N22" s="84"/>
      <c r="O22" s="137" t="str">
        <f t="shared" si="1"/>
        <v/>
      </c>
      <c r="P22" s="138" t="str">
        <f t="shared" si="2"/>
        <v/>
      </c>
      <c r="Q22" s="138" t="str">
        <f t="shared" si="3"/>
        <v/>
      </c>
      <c r="R22" s="138" t="str">
        <f t="shared" si="4"/>
        <v/>
      </c>
      <c r="S22" s="138" t="str">
        <f t="shared" si="5"/>
        <v/>
      </c>
      <c r="T22" s="62" t="str">
        <f t="shared" si="6"/>
        <v/>
      </c>
    </row>
    <row r="23" spans="1:20" x14ac:dyDescent="0.2">
      <c r="A23" s="69"/>
      <c r="C23" s="70"/>
      <c r="E23" s="71"/>
      <c r="F23" s="71"/>
      <c r="G23" s="67">
        <f t="shared" si="0"/>
        <v>0</v>
      </c>
      <c r="H23" s="113"/>
      <c r="I23" s="82"/>
      <c r="J23" s="83"/>
      <c r="K23" s="83"/>
      <c r="L23" s="83"/>
      <c r="M23" s="82"/>
      <c r="N23" s="84"/>
      <c r="O23" s="137" t="str">
        <f t="shared" si="1"/>
        <v/>
      </c>
      <c r="P23" s="138" t="str">
        <f t="shared" si="2"/>
        <v/>
      </c>
      <c r="Q23" s="138" t="str">
        <f t="shared" si="3"/>
        <v/>
      </c>
      <c r="R23" s="138" t="str">
        <f t="shared" si="4"/>
        <v/>
      </c>
      <c r="S23" s="138" t="str">
        <f t="shared" si="5"/>
        <v/>
      </c>
      <c r="T23" s="62" t="str">
        <f t="shared" si="6"/>
        <v/>
      </c>
    </row>
    <row r="24" spans="1:20" x14ac:dyDescent="0.2">
      <c r="A24" s="69"/>
      <c r="C24" s="70"/>
      <c r="D24" s="70"/>
      <c r="E24" s="71"/>
      <c r="F24" s="71"/>
      <c r="G24" s="67">
        <f t="shared" si="0"/>
        <v>0</v>
      </c>
      <c r="H24" s="113"/>
      <c r="I24" s="82"/>
      <c r="J24" s="83"/>
      <c r="K24" s="83"/>
      <c r="L24" s="83"/>
      <c r="M24" s="82"/>
      <c r="N24" s="84"/>
      <c r="O24" s="137" t="str">
        <f t="shared" si="1"/>
        <v/>
      </c>
      <c r="P24" s="138" t="str">
        <f t="shared" si="2"/>
        <v/>
      </c>
      <c r="Q24" s="138" t="str">
        <f t="shared" si="3"/>
        <v/>
      </c>
      <c r="R24" s="138" t="str">
        <f t="shared" si="4"/>
        <v/>
      </c>
      <c r="S24" s="138" t="str">
        <f t="shared" si="5"/>
        <v/>
      </c>
      <c r="T24" s="62" t="str">
        <f t="shared" si="6"/>
        <v/>
      </c>
    </row>
    <row r="25" spans="1:20" x14ac:dyDescent="0.2">
      <c r="A25" s="69"/>
      <c r="C25" s="70"/>
      <c r="D25" s="70"/>
      <c r="E25" s="71"/>
      <c r="F25" s="71"/>
      <c r="G25" s="67">
        <f t="shared" si="0"/>
        <v>0</v>
      </c>
      <c r="H25" s="113"/>
      <c r="I25" s="82"/>
      <c r="J25" s="83"/>
      <c r="K25" s="83"/>
      <c r="L25" s="83"/>
      <c r="M25" s="82"/>
      <c r="N25" s="84"/>
      <c r="O25" s="137" t="str">
        <f t="shared" si="1"/>
        <v/>
      </c>
      <c r="P25" s="138" t="str">
        <f t="shared" si="2"/>
        <v/>
      </c>
      <c r="Q25" s="138" t="str">
        <f t="shared" si="3"/>
        <v/>
      </c>
      <c r="R25" s="138" t="str">
        <f t="shared" si="4"/>
        <v/>
      </c>
      <c r="S25" s="138" t="str">
        <f t="shared" si="5"/>
        <v/>
      </c>
      <c r="T25" s="62" t="str">
        <f t="shared" si="6"/>
        <v/>
      </c>
    </row>
    <row r="26" spans="1:20" x14ac:dyDescent="0.2">
      <c r="A26" s="69"/>
      <c r="C26" s="70"/>
      <c r="D26" s="70"/>
      <c r="E26" s="71"/>
      <c r="F26" s="71"/>
      <c r="G26" s="67">
        <f t="shared" si="0"/>
        <v>0</v>
      </c>
      <c r="H26" s="113"/>
      <c r="I26" s="82"/>
      <c r="J26" s="83"/>
      <c r="K26" s="83"/>
      <c r="L26" s="83"/>
      <c r="M26" s="82"/>
      <c r="N26" s="84"/>
      <c r="O26" s="137" t="str">
        <f t="shared" si="1"/>
        <v/>
      </c>
      <c r="P26" s="138" t="str">
        <f t="shared" si="2"/>
        <v/>
      </c>
      <c r="Q26" s="138" t="str">
        <f t="shared" si="3"/>
        <v/>
      </c>
      <c r="R26" s="138" t="str">
        <f t="shared" si="4"/>
        <v/>
      </c>
      <c r="S26" s="138" t="str">
        <f t="shared" si="5"/>
        <v/>
      </c>
      <c r="T26" s="62" t="str">
        <f t="shared" si="6"/>
        <v/>
      </c>
    </row>
    <row r="27" spans="1:20" x14ac:dyDescent="0.2">
      <c r="A27" s="69"/>
      <c r="C27" s="70"/>
      <c r="D27" s="70"/>
      <c r="E27" s="71"/>
      <c r="F27" s="71"/>
      <c r="G27" s="67">
        <f t="shared" si="0"/>
        <v>0</v>
      </c>
      <c r="H27" s="113"/>
      <c r="I27" s="82"/>
      <c r="J27" s="83"/>
      <c r="K27" s="83"/>
      <c r="L27" s="83"/>
      <c r="M27" s="82"/>
      <c r="N27" s="84"/>
      <c r="O27" s="137" t="str">
        <f t="shared" si="1"/>
        <v/>
      </c>
      <c r="P27" s="138" t="str">
        <f t="shared" si="2"/>
        <v/>
      </c>
      <c r="Q27" s="138" t="str">
        <f t="shared" si="3"/>
        <v/>
      </c>
      <c r="R27" s="138" t="str">
        <f t="shared" si="4"/>
        <v/>
      </c>
      <c r="S27" s="138" t="str">
        <f t="shared" si="5"/>
        <v/>
      </c>
      <c r="T27" s="62" t="str">
        <f t="shared" si="6"/>
        <v/>
      </c>
    </row>
    <row r="28" spans="1:20" x14ac:dyDescent="0.2">
      <c r="A28" s="69"/>
      <c r="C28" s="70"/>
      <c r="D28" s="70"/>
      <c r="E28" s="71"/>
      <c r="F28" s="71"/>
      <c r="G28" s="67">
        <f t="shared" si="0"/>
        <v>0</v>
      </c>
      <c r="H28" s="113"/>
      <c r="I28" s="82"/>
      <c r="J28" s="83"/>
      <c r="K28" s="83"/>
      <c r="L28" s="83"/>
      <c r="M28" s="82"/>
      <c r="N28" s="84"/>
      <c r="O28" s="137" t="str">
        <f t="shared" si="1"/>
        <v/>
      </c>
      <c r="P28" s="138" t="str">
        <f t="shared" si="2"/>
        <v/>
      </c>
      <c r="Q28" s="138" t="str">
        <f t="shared" si="3"/>
        <v/>
      </c>
      <c r="R28" s="138" t="str">
        <f t="shared" si="4"/>
        <v/>
      </c>
      <c r="S28" s="138" t="str">
        <f t="shared" si="5"/>
        <v/>
      </c>
      <c r="T28" s="62" t="str">
        <f t="shared" si="6"/>
        <v/>
      </c>
    </row>
    <row r="29" spans="1:20" x14ac:dyDescent="0.2">
      <c r="A29" s="69"/>
      <c r="C29" s="70"/>
      <c r="D29" s="70"/>
      <c r="E29" s="71"/>
      <c r="F29" s="71"/>
      <c r="G29" s="67">
        <f t="shared" si="0"/>
        <v>0</v>
      </c>
      <c r="H29" s="113"/>
      <c r="I29" s="82"/>
      <c r="J29" s="83"/>
      <c r="K29" s="83"/>
      <c r="L29" s="83"/>
      <c r="M29" s="82"/>
      <c r="N29" s="84"/>
      <c r="O29" s="137" t="str">
        <f t="shared" si="1"/>
        <v/>
      </c>
      <c r="P29" s="138" t="str">
        <f t="shared" si="2"/>
        <v/>
      </c>
      <c r="Q29" s="138" t="str">
        <f t="shared" si="3"/>
        <v/>
      </c>
      <c r="R29" s="138" t="str">
        <f t="shared" si="4"/>
        <v/>
      </c>
      <c r="S29" s="138" t="str">
        <f t="shared" si="5"/>
        <v/>
      </c>
      <c r="T29" s="62" t="str">
        <f t="shared" si="6"/>
        <v/>
      </c>
    </row>
    <row r="30" spans="1:20" x14ac:dyDescent="0.2">
      <c r="A30" s="69"/>
      <c r="C30" s="70"/>
      <c r="D30" s="70"/>
      <c r="E30" s="71"/>
      <c r="F30" s="71"/>
      <c r="G30" s="67">
        <f t="shared" si="0"/>
        <v>0</v>
      </c>
      <c r="H30" s="113"/>
      <c r="I30" s="82"/>
      <c r="J30" s="83"/>
      <c r="K30" s="83"/>
      <c r="L30" s="83"/>
      <c r="M30" s="82"/>
      <c r="N30" s="84"/>
      <c r="O30" s="137" t="str">
        <f t="shared" si="1"/>
        <v/>
      </c>
      <c r="P30" s="138" t="str">
        <f t="shared" si="2"/>
        <v/>
      </c>
      <c r="Q30" s="138" t="str">
        <f t="shared" si="3"/>
        <v/>
      </c>
      <c r="R30" s="138" t="str">
        <f t="shared" si="4"/>
        <v/>
      </c>
      <c r="S30" s="138" t="str">
        <f t="shared" si="5"/>
        <v/>
      </c>
      <c r="T30" s="62" t="str">
        <f t="shared" si="6"/>
        <v/>
      </c>
    </row>
    <row r="31" spans="1:20" x14ac:dyDescent="0.2">
      <c r="D31" s="70"/>
    </row>
    <row r="32" spans="1:20" x14ac:dyDescent="0.2">
      <c r="D32" s="70"/>
    </row>
    <row r="33" spans="4:4" x14ac:dyDescent="0.2">
      <c r="D33" s="70"/>
    </row>
    <row r="34" spans="4:4" x14ac:dyDescent="0.2">
      <c r="D34" s="70"/>
    </row>
    <row r="35" spans="4:4" x14ac:dyDescent="0.2">
      <c r="D35" s="70"/>
    </row>
    <row r="36" spans="4:4" x14ac:dyDescent="0.2">
      <c r="D36" s="70"/>
    </row>
    <row r="37" spans="4:4" x14ac:dyDescent="0.2">
      <c r="D37" s="70"/>
    </row>
    <row r="38" spans="4:4" x14ac:dyDescent="0.2">
      <c r="D38" s="70"/>
    </row>
    <row r="39" spans="4:4" x14ac:dyDescent="0.2">
      <c r="D39" s="70"/>
    </row>
    <row r="40" spans="4:4" x14ac:dyDescent="0.2">
      <c r="D40" s="70"/>
    </row>
    <row r="41" spans="4:4" x14ac:dyDescent="0.2">
      <c r="D41" s="70"/>
    </row>
    <row r="42" spans="4:4" x14ac:dyDescent="0.2">
      <c r="D42" s="70"/>
    </row>
    <row r="43" spans="4:4" x14ac:dyDescent="0.2">
      <c r="D43" s="70"/>
    </row>
    <row r="44" spans="4:4" x14ac:dyDescent="0.2">
      <c r="D44" s="70"/>
    </row>
    <row r="45" spans="4:4" x14ac:dyDescent="0.2">
      <c r="D45" s="70"/>
    </row>
    <row r="46" spans="4:4" x14ac:dyDescent="0.2">
      <c r="D46" s="70"/>
    </row>
    <row r="47" spans="4:4" x14ac:dyDescent="0.2">
      <c r="D47" s="70"/>
    </row>
    <row r="48" spans="4:4" x14ac:dyDescent="0.2">
      <c r="D48" s="70"/>
    </row>
    <row r="49" spans="4:4" x14ac:dyDescent="0.2">
      <c r="D49" s="70"/>
    </row>
    <row r="50" spans="4:4" x14ac:dyDescent="0.2">
      <c r="D50" s="70"/>
    </row>
  </sheetData>
  <sheetProtection sheet="1" objects="1" scenarios="1"/>
  <phoneticPr fontId="0" type="noConversion"/>
  <dataValidations count="2">
    <dataValidation type="list" allowBlank="1" showInputMessage="1" showErrorMessage="1" sqref="D3:D50" xr:uid="{00000000-0002-0000-0100-000000000000}">
      <formula1>$AC$3:$AC$5</formula1>
    </dataValidation>
    <dataValidation type="list" allowBlank="1" showInputMessage="1" showErrorMessage="1" sqref="B3:B50" xr:uid="{00000000-0002-0000-0100-000001000000}">
      <formula1>$AA$3:$AA$5</formula1>
    </dataValidation>
  </dataValidations>
  <printOptions horizontalCentered="1" gridLines="1"/>
  <pageMargins left="0.25" right="0.25" top="1.28" bottom="1.3" header="0.48" footer="0.53"/>
  <pageSetup scale="85" orientation="landscape" r:id="rId1"/>
  <headerFooter alignWithMargins="0">
    <oddHeader>&amp;L&lt;&lt;Type 8 Character Project ID Here&gt;&gt;&amp;C&amp;"Arial,Bold"&amp;12Oakland County -- &lt;&lt;Type Project Name Here&gt;&gt;&amp;"Arial,Regular"&amp;10
Return on Investment Analysis
&amp;A
&amp;RDate: 02/22/2022</oddHeader>
    <oddFooter>&amp;L&amp;8&amp;F/&amp;A
Date Printed: &amp;D
Page &amp;P&amp;R&amp;8REV: February 22, 2022</oddFoot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34"/>
  <sheetViews>
    <sheetView zoomScale="95" workbookViewId="0">
      <pane xSplit="2" ySplit="1" topLeftCell="C2" activePane="bottomRight" state="frozenSplit"/>
      <selection activeCell="K34" sqref="K34"/>
      <selection pane="topRight" activeCell="K34" sqref="K34"/>
      <selection pane="bottomLeft" activeCell="K34" sqref="K34"/>
      <selection pane="bottomRight" activeCell="K34" sqref="K34"/>
    </sheetView>
  </sheetViews>
  <sheetFormatPr defaultColWidth="12.7109375" defaultRowHeight="12.75" x14ac:dyDescent="0.2"/>
  <cols>
    <col min="1" max="1" width="2.7109375" style="29" customWidth="1"/>
    <col min="2" max="2" width="36.7109375" style="28" customWidth="1"/>
    <col min="3" max="8" width="14.7109375" style="1" customWidth="1"/>
    <col min="9" max="9" width="14.7109375" style="13" customWidth="1"/>
    <col min="10" max="10" width="15.7109375" style="1" customWidth="1"/>
    <col min="11" max="13" width="12.7109375" style="2" customWidth="1"/>
    <col min="14" max="16384" width="12.7109375" style="3"/>
  </cols>
  <sheetData>
    <row r="1" spans="1:13" s="18" customFormat="1" ht="13.5" thickBot="1" x14ac:dyDescent="0.25">
      <c r="A1" s="31"/>
      <c r="B1" s="32" t="s">
        <v>48</v>
      </c>
      <c r="C1" s="15" t="s">
        <v>1</v>
      </c>
      <c r="D1" s="15" t="s">
        <v>4</v>
      </c>
      <c r="E1" s="15" t="s">
        <v>2</v>
      </c>
      <c r="F1" s="15" t="s">
        <v>5</v>
      </c>
      <c r="G1" s="15" t="s">
        <v>6</v>
      </c>
      <c r="H1" s="15" t="s">
        <v>3</v>
      </c>
      <c r="I1" s="16" t="s">
        <v>7</v>
      </c>
      <c r="J1" s="15"/>
      <c r="K1" s="17"/>
      <c r="L1" s="17"/>
      <c r="M1" s="17"/>
    </row>
    <row r="2" spans="1:13" ht="13.5" thickTop="1" x14ac:dyDescent="0.2">
      <c r="A2" s="30" t="s">
        <v>0</v>
      </c>
      <c r="B2" s="26"/>
    </row>
    <row r="3" spans="1:13" x14ac:dyDescent="0.2">
      <c r="A3" s="88"/>
      <c r="B3" s="85"/>
      <c r="C3" s="86"/>
      <c r="D3" s="86"/>
      <c r="E3" s="86"/>
      <c r="F3" s="86"/>
      <c r="G3" s="86"/>
      <c r="H3" s="86"/>
      <c r="I3" s="13" t="str">
        <f t="shared" ref="I3:I11" si="0">IF(SUM(C3:H3)=0,"",SUM(C3:H3))</f>
        <v/>
      </c>
    </row>
    <row r="4" spans="1:13" x14ac:dyDescent="0.2">
      <c r="A4" s="88"/>
      <c r="B4" s="85"/>
      <c r="C4" s="86"/>
      <c r="D4" s="86"/>
      <c r="E4" s="86"/>
      <c r="F4" s="86"/>
      <c r="G4" s="86"/>
      <c r="H4" s="86"/>
      <c r="I4" s="13" t="str">
        <f t="shared" si="0"/>
        <v/>
      </c>
    </row>
    <row r="5" spans="1:13" x14ac:dyDescent="0.2">
      <c r="A5" s="88"/>
      <c r="B5" s="85"/>
      <c r="C5" s="86"/>
      <c r="D5" s="86"/>
      <c r="E5" s="86"/>
      <c r="F5" s="86"/>
      <c r="G5" s="86"/>
      <c r="H5" s="86"/>
      <c r="I5" s="13" t="str">
        <f t="shared" si="0"/>
        <v/>
      </c>
    </row>
    <row r="6" spans="1:13" x14ac:dyDescent="0.2">
      <c r="A6" s="88"/>
      <c r="B6" s="85"/>
      <c r="C6" s="86"/>
      <c r="D6" s="86"/>
      <c r="E6" s="86"/>
      <c r="F6" s="86"/>
      <c r="G6" s="86"/>
      <c r="H6" s="86"/>
      <c r="I6" s="13" t="str">
        <f t="shared" si="0"/>
        <v/>
      </c>
    </row>
    <row r="7" spans="1:13" x14ac:dyDescent="0.2">
      <c r="A7" s="88"/>
      <c r="B7" s="85"/>
      <c r="C7" s="86"/>
      <c r="D7" s="86"/>
      <c r="E7" s="86"/>
      <c r="F7" s="86"/>
      <c r="G7" s="86"/>
      <c r="H7" s="86"/>
      <c r="I7" s="13" t="str">
        <f t="shared" si="0"/>
        <v/>
      </c>
    </row>
    <row r="8" spans="1:13" x14ac:dyDescent="0.2">
      <c r="A8" s="88"/>
      <c r="B8" s="85"/>
      <c r="C8" s="86"/>
      <c r="D8" s="86"/>
      <c r="E8" s="86"/>
      <c r="F8" s="86"/>
      <c r="G8" s="86"/>
      <c r="H8" s="86"/>
      <c r="I8" s="13" t="str">
        <f t="shared" si="0"/>
        <v/>
      </c>
    </row>
    <row r="9" spans="1:13" x14ac:dyDescent="0.2">
      <c r="A9" s="88"/>
      <c r="B9" s="85"/>
      <c r="C9" s="86"/>
      <c r="D9" s="86"/>
      <c r="E9" s="86"/>
      <c r="F9" s="86"/>
      <c r="G9" s="86"/>
      <c r="H9" s="86"/>
      <c r="I9" s="13" t="str">
        <f t="shared" si="0"/>
        <v/>
      </c>
    </row>
    <row r="10" spans="1:13" x14ac:dyDescent="0.2">
      <c r="A10" s="88"/>
      <c r="B10" s="85"/>
      <c r="C10" s="86"/>
      <c r="D10" s="86"/>
      <c r="E10" s="86"/>
      <c r="F10" s="86"/>
      <c r="G10" s="86"/>
      <c r="H10" s="86"/>
      <c r="I10" s="13" t="str">
        <f t="shared" si="0"/>
        <v/>
      </c>
    </row>
    <row r="11" spans="1:13" x14ac:dyDescent="0.2">
      <c r="B11" s="36" t="s">
        <v>8</v>
      </c>
      <c r="C11" s="10" t="str">
        <f t="shared" ref="C11:H11" si="1">IF(SUM(C3:C10)=0,"",SUM(C3:C10))</f>
        <v/>
      </c>
      <c r="D11" s="10" t="str">
        <f t="shared" si="1"/>
        <v/>
      </c>
      <c r="E11" s="10" t="str">
        <f t="shared" si="1"/>
        <v/>
      </c>
      <c r="F11" s="10" t="str">
        <f t="shared" si="1"/>
        <v/>
      </c>
      <c r="G11" s="10" t="str">
        <f t="shared" si="1"/>
        <v/>
      </c>
      <c r="H11" s="10" t="str">
        <f t="shared" si="1"/>
        <v/>
      </c>
      <c r="I11" s="14" t="str">
        <f t="shared" si="0"/>
        <v/>
      </c>
      <c r="J11" s="1" t="str">
        <f>IF(SUM(I3:I10)=0,"",SUM(I3:I10))</f>
        <v/>
      </c>
    </row>
    <row r="12" spans="1:13" x14ac:dyDescent="0.2">
      <c r="B12" s="27"/>
      <c r="C12" s="7"/>
      <c r="D12" s="7"/>
      <c r="E12" s="7"/>
      <c r="F12" s="7"/>
      <c r="G12" s="7"/>
      <c r="H12" s="7"/>
    </row>
    <row r="13" spans="1:13" x14ac:dyDescent="0.2">
      <c r="A13" s="30" t="s">
        <v>41</v>
      </c>
      <c r="B13" s="27"/>
      <c r="C13" s="7"/>
      <c r="D13" s="7"/>
      <c r="E13" s="7"/>
      <c r="F13" s="7"/>
      <c r="G13" s="7"/>
      <c r="H13" s="7"/>
    </row>
    <row r="14" spans="1:13" x14ac:dyDescent="0.2">
      <c r="A14" s="88"/>
      <c r="B14" s="85"/>
      <c r="C14" s="86"/>
      <c r="D14" s="86"/>
      <c r="E14" s="86"/>
      <c r="F14" s="86"/>
      <c r="G14" s="86"/>
      <c r="H14" s="86"/>
      <c r="I14" s="13" t="str">
        <f t="shared" ref="I14:I24" si="2">IF(SUM(C14:H14)=0,"",SUM(C14:H14))</f>
        <v/>
      </c>
    </row>
    <row r="15" spans="1:13" x14ac:dyDescent="0.2">
      <c r="A15" s="88"/>
      <c r="B15" s="85"/>
      <c r="C15" s="86"/>
      <c r="D15" s="86"/>
      <c r="E15" s="86"/>
      <c r="F15" s="86"/>
      <c r="G15" s="86"/>
      <c r="H15" s="86"/>
      <c r="I15" s="13" t="str">
        <f t="shared" si="2"/>
        <v/>
      </c>
    </row>
    <row r="16" spans="1:13" x14ac:dyDescent="0.2">
      <c r="A16" s="88"/>
      <c r="B16" s="85"/>
      <c r="C16" s="86"/>
      <c r="D16" s="86"/>
      <c r="E16" s="86"/>
      <c r="F16" s="86"/>
      <c r="G16" s="86"/>
      <c r="H16" s="86"/>
      <c r="I16" s="13" t="str">
        <f t="shared" si="2"/>
        <v/>
      </c>
    </row>
    <row r="17" spans="1:10" x14ac:dyDescent="0.2">
      <c r="A17" s="88"/>
      <c r="B17" s="85"/>
      <c r="C17" s="86"/>
      <c r="D17" s="86"/>
      <c r="E17" s="86"/>
      <c r="F17" s="86"/>
      <c r="G17" s="86"/>
      <c r="H17" s="86"/>
      <c r="I17" s="13" t="str">
        <f t="shared" si="2"/>
        <v/>
      </c>
    </row>
    <row r="18" spans="1:10" x14ac:dyDescent="0.2">
      <c r="A18" s="88"/>
      <c r="B18" s="85"/>
      <c r="C18" s="86"/>
      <c r="D18" s="86"/>
      <c r="E18" s="86"/>
      <c r="F18" s="86"/>
      <c r="G18" s="86"/>
      <c r="H18" s="86"/>
      <c r="I18" s="13" t="str">
        <f t="shared" si="2"/>
        <v/>
      </c>
    </row>
    <row r="19" spans="1:10" x14ac:dyDescent="0.2">
      <c r="A19" s="88"/>
      <c r="B19" s="85"/>
      <c r="C19" s="86"/>
      <c r="D19" s="86"/>
      <c r="E19" s="86"/>
      <c r="F19" s="86"/>
      <c r="G19" s="86"/>
      <c r="H19" s="86"/>
      <c r="I19" s="13" t="str">
        <f>IF(SUM(C19:H19)=0,"",SUM(C19:H19))</f>
        <v/>
      </c>
    </row>
    <row r="20" spans="1:10" x14ac:dyDescent="0.2">
      <c r="A20" s="88"/>
      <c r="B20" s="85"/>
      <c r="C20" s="86"/>
      <c r="D20" s="86"/>
      <c r="E20" s="86"/>
      <c r="F20" s="86"/>
      <c r="G20" s="86"/>
      <c r="H20" s="86"/>
      <c r="I20" s="13" t="str">
        <f>IF(SUM(C20:H20)=0,"",SUM(C20:H20))</f>
        <v/>
      </c>
    </row>
    <row r="21" spans="1:10" x14ac:dyDescent="0.2">
      <c r="A21" s="88"/>
      <c r="B21" s="85"/>
      <c r="C21" s="86"/>
      <c r="D21" s="86"/>
      <c r="E21" s="86"/>
      <c r="F21" s="86"/>
      <c r="G21" s="86"/>
      <c r="H21" s="86"/>
      <c r="I21" s="13" t="str">
        <f>IF(SUM(C21:H21)=0,"",SUM(C21:H21))</f>
        <v/>
      </c>
    </row>
    <row r="22" spans="1:10" x14ac:dyDescent="0.2">
      <c r="A22" s="88"/>
      <c r="B22" s="85"/>
      <c r="C22" s="86"/>
      <c r="D22" s="86"/>
      <c r="E22" s="86"/>
      <c r="F22" s="86"/>
      <c r="G22" s="86"/>
      <c r="H22" s="86"/>
    </row>
    <row r="23" spans="1:10" x14ac:dyDescent="0.2">
      <c r="A23" s="88"/>
      <c r="B23" s="85"/>
      <c r="C23" s="86"/>
      <c r="D23" s="86"/>
      <c r="E23" s="86"/>
      <c r="F23" s="86"/>
      <c r="G23" s="86"/>
      <c r="H23" s="86"/>
      <c r="I23" s="13" t="str">
        <f>IF(SUM(C23:H23)=0,"",SUM(C23:H23))</f>
        <v/>
      </c>
    </row>
    <row r="24" spans="1:10" x14ac:dyDescent="0.2">
      <c r="B24" s="36" t="s">
        <v>21</v>
      </c>
      <c r="C24" s="10" t="str">
        <f t="shared" ref="C24:H24" si="3">IF(SUM(C14:C23)=0,"",SUM(C14:C23))</f>
        <v/>
      </c>
      <c r="D24" s="10" t="str">
        <f t="shared" si="3"/>
        <v/>
      </c>
      <c r="E24" s="10" t="str">
        <f t="shared" si="3"/>
        <v/>
      </c>
      <c r="F24" s="10" t="str">
        <f t="shared" si="3"/>
        <v/>
      </c>
      <c r="G24" s="10" t="str">
        <f t="shared" si="3"/>
        <v/>
      </c>
      <c r="H24" s="10" t="str">
        <f t="shared" si="3"/>
        <v/>
      </c>
      <c r="I24" s="14" t="str">
        <f t="shared" si="2"/>
        <v/>
      </c>
      <c r="J24" s="1" t="str">
        <f>IF(SUM(I14:I23)=0,"",SUM(I14:I23))</f>
        <v/>
      </c>
    </row>
    <row r="25" spans="1:10" x14ac:dyDescent="0.2">
      <c r="B25" s="36"/>
      <c r="C25" s="10"/>
      <c r="D25" s="10"/>
      <c r="E25" s="10"/>
      <c r="F25" s="10"/>
      <c r="G25" s="10"/>
      <c r="H25" s="10"/>
      <c r="I25" s="14"/>
    </row>
    <row r="26" spans="1:10" x14ac:dyDescent="0.2">
      <c r="A26" s="30" t="s">
        <v>106</v>
      </c>
      <c r="B26" s="36"/>
      <c r="C26" s="10"/>
      <c r="D26" s="10"/>
      <c r="E26" s="10"/>
      <c r="F26" s="10"/>
      <c r="G26" s="10"/>
      <c r="H26" s="10"/>
      <c r="I26" s="14"/>
    </row>
    <row r="27" spans="1:10" x14ac:dyDescent="0.2">
      <c r="B27" s="85"/>
      <c r="C27" s="10"/>
      <c r="D27" s="10"/>
      <c r="E27" s="10"/>
      <c r="F27" s="10"/>
      <c r="G27" s="10"/>
      <c r="H27" s="10"/>
      <c r="I27" s="14"/>
    </row>
    <row r="28" spans="1:10" x14ac:dyDescent="0.2">
      <c r="B28" s="85"/>
      <c r="C28" s="10"/>
      <c r="D28" s="10"/>
      <c r="E28" s="10"/>
      <c r="F28" s="10"/>
      <c r="G28" s="10"/>
      <c r="H28" s="10"/>
      <c r="I28" s="14"/>
    </row>
    <row r="29" spans="1:10" x14ac:dyDescent="0.2">
      <c r="B29" s="85"/>
      <c r="C29" s="10"/>
      <c r="D29" s="10"/>
      <c r="E29" s="10"/>
      <c r="F29" s="10"/>
      <c r="G29" s="10"/>
      <c r="H29" s="10"/>
      <c r="I29" s="14"/>
    </row>
    <row r="30" spans="1:10" x14ac:dyDescent="0.2">
      <c r="B30" s="85"/>
      <c r="C30" s="10"/>
      <c r="D30" s="10"/>
      <c r="E30" s="10"/>
      <c r="F30" s="10"/>
      <c r="G30" s="10"/>
      <c r="H30" s="10"/>
      <c r="I30" s="14"/>
    </row>
    <row r="31" spans="1:10" x14ac:dyDescent="0.2">
      <c r="B31" s="85"/>
      <c r="C31" s="10"/>
      <c r="D31" s="10"/>
      <c r="E31" s="10"/>
      <c r="F31" s="10"/>
      <c r="G31" s="10"/>
      <c r="H31" s="10"/>
      <c r="I31" s="14"/>
    </row>
    <row r="32" spans="1:10" x14ac:dyDescent="0.2">
      <c r="B32" s="85"/>
      <c r="C32" s="10"/>
      <c r="D32" s="10"/>
      <c r="E32" s="10"/>
      <c r="F32" s="10"/>
      <c r="G32" s="10"/>
      <c r="H32" s="10"/>
      <c r="I32" s="14"/>
    </row>
    <row r="33" spans="1:13" x14ac:dyDescent="0.2">
      <c r="B33" s="85"/>
      <c r="C33" s="10"/>
      <c r="D33" s="10"/>
      <c r="E33" s="10"/>
      <c r="F33" s="10"/>
      <c r="G33" s="10"/>
      <c r="H33" s="10"/>
      <c r="I33" s="14"/>
    </row>
    <row r="34" spans="1:13" s="23" customFormat="1" ht="13.5" thickBot="1" x14ac:dyDescent="0.25">
      <c r="A34" s="35" t="s">
        <v>9</v>
      </c>
      <c r="B34" s="34"/>
      <c r="C34" s="19" t="str">
        <f t="shared" ref="C34:H34" si="4">IF(SUM(C11,C24)=0,"",SUM(C11,C24))</f>
        <v/>
      </c>
      <c r="D34" s="19" t="str">
        <f t="shared" si="4"/>
        <v/>
      </c>
      <c r="E34" s="19" t="str">
        <f t="shared" si="4"/>
        <v/>
      </c>
      <c r="F34" s="19" t="str">
        <f t="shared" si="4"/>
        <v/>
      </c>
      <c r="G34" s="19" t="str">
        <f t="shared" si="4"/>
        <v/>
      </c>
      <c r="H34" s="19" t="str">
        <f t="shared" si="4"/>
        <v/>
      </c>
      <c r="I34" s="20" t="str">
        <f>IF(SUM(C34:H34)=0,"",SUM(C34:H34))</f>
        <v/>
      </c>
      <c r="J34" s="21" t="str">
        <f>IF(SUM(J11,J24)=0,"",SUM(J11,J24))</f>
        <v/>
      </c>
      <c r="K34" s="22"/>
      <c r="L34" s="22"/>
      <c r="M34" s="22"/>
    </row>
  </sheetData>
  <sheetProtection sheet="1" objects="1" scenarios="1"/>
  <phoneticPr fontId="0" type="noConversion"/>
  <printOptions horizontalCentered="1" gridLines="1"/>
  <pageMargins left="0.25" right="0.25" top="1.28" bottom="1.3" header="0.48" footer="0.53"/>
  <pageSetup scale="96" orientation="landscape" r:id="rId1"/>
  <headerFooter alignWithMargins="0">
    <oddHeader>&amp;L&lt;&lt;Type 8 Character Project ID Here&gt;&gt;&amp;C&amp;"Arial,Bold"&amp;12Oakland County -- &lt;&lt;Type Project Name Here&gt;&gt;&amp;"Arial,Regular"&amp;10
Return on Investment Analysis
&amp;A
&amp;RDate: 02/22/2022</oddHeader>
    <oddFooter>&amp;L&amp;8&amp;F/&amp;A
Date Printed: &amp;D
Page &amp;P&amp;R&amp;8REV: February 22, 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C46"/>
  <sheetViews>
    <sheetView tabSelected="1" zoomScale="104" workbookViewId="0">
      <pane xSplit="1" ySplit="2" topLeftCell="B9" activePane="bottomRight" state="frozenSplit"/>
      <selection activeCell="K34" sqref="K34"/>
      <selection pane="topRight" activeCell="K34" sqref="K34"/>
      <selection pane="bottomLeft" activeCell="K34" sqref="K34"/>
      <selection pane="bottomRight" activeCell="F16" sqref="F16"/>
    </sheetView>
  </sheetViews>
  <sheetFormatPr defaultColWidth="12.7109375" defaultRowHeight="12.75" x14ac:dyDescent="0.2"/>
  <cols>
    <col min="1" max="1" width="32.7109375" style="63" customWidth="1"/>
    <col min="2" max="2" width="16.85546875" style="70" customWidth="1"/>
    <col min="3" max="3" width="28.42578125" style="65" customWidth="1"/>
    <col min="4" max="4" width="6.7109375" style="65" customWidth="1"/>
    <col min="5" max="5" width="8.7109375" style="67" customWidth="1"/>
    <col min="6" max="6" width="9.7109375" style="67" customWidth="1"/>
    <col min="7" max="7" width="12.7109375" style="67" customWidth="1"/>
    <col min="8" max="8" width="10.7109375" style="111" customWidth="1"/>
    <col min="9" max="9" width="3.28515625" style="50" customWidth="1"/>
    <col min="10" max="12" width="3.28515625" style="53" customWidth="1"/>
    <col min="13" max="13" width="3.28515625" style="50" customWidth="1"/>
    <col min="14" max="14" width="3.28515625" style="47" customWidth="1"/>
    <col min="15" max="15" width="10.28515625" style="56" customWidth="1"/>
    <col min="16" max="19" width="10.28515625" style="59" customWidth="1"/>
    <col min="20" max="20" width="10.28515625" style="62" customWidth="1"/>
    <col min="21" max="21" width="11.7109375" customWidth="1"/>
    <col min="22" max="26" width="12.7109375" customWidth="1"/>
    <col min="27" max="27" width="16.7109375" customWidth="1"/>
  </cols>
  <sheetData>
    <row r="1" spans="1:29" s="81" customFormat="1" x14ac:dyDescent="0.2">
      <c r="A1" s="72"/>
      <c r="B1" s="73"/>
      <c r="C1" s="73"/>
      <c r="D1" s="73"/>
      <c r="E1" s="74"/>
      <c r="F1" s="74"/>
      <c r="G1" s="74"/>
      <c r="H1" s="114"/>
      <c r="I1" s="75" t="s">
        <v>39</v>
      </c>
      <c r="J1" s="76"/>
      <c r="K1" s="76"/>
      <c r="L1" s="76"/>
      <c r="M1" s="75"/>
      <c r="N1" s="77"/>
      <c r="O1" s="78" t="s">
        <v>37</v>
      </c>
      <c r="P1" s="79"/>
      <c r="Q1" s="79"/>
      <c r="R1" s="79"/>
      <c r="S1" s="79"/>
      <c r="T1" s="80"/>
    </row>
    <row r="2" spans="1:29" s="44" customFormat="1" ht="26.25" thickBot="1" x14ac:dyDescent="0.25">
      <c r="A2" s="64" t="s">
        <v>10</v>
      </c>
      <c r="B2" s="115" t="s">
        <v>30</v>
      </c>
      <c r="C2" s="66" t="s">
        <v>44</v>
      </c>
      <c r="D2" s="66" t="s">
        <v>66</v>
      </c>
      <c r="E2" s="68" t="s">
        <v>29</v>
      </c>
      <c r="F2" s="68" t="s">
        <v>64</v>
      </c>
      <c r="G2" s="68" t="s">
        <v>65</v>
      </c>
      <c r="H2" s="112" t="s">
        <v>43</v>
      </c>
      <c r="I2" s="49" t="s">
        <v>31</v>
      </c>
      <c r="J2" s="52" t="s">
        <v>32</v>
      </c>
      <c r="K2" s="52" t="s">
        <v>33</v>
      </c>
      <c r="L2" s="52" t="s">
        <v>34</v>
      </c>
      <c r="M2" s="49" t="s">
        <v>35</v>
      </c>
      <c r="N2" s="46" t="s">
        <v>36</v>
      </c>
      <c r="O2" s="55" t="s">
        <v>31</v>
      </c>
      <c r="P2" s="58" t="s">
        <v>32</v>
      </c>
      <c r="Q2" s="58" t="s">
        <v>33</v>
      </c>
      <c r="R2" s="58" t="s">
        <v>34</v>
      </c>
      <c r="S2" s="58" t="s">
        <v>35</v>
      </c>
      <c r="T2" s="61" t="s">
        <v>36</v>
      </c>
      <c r="AA2" s="44" t="s">
        <v>81</v>
      </c>
      <c r="AC2" s="44" t="s">
        <v>77</v>
      </c>
    </row>
    <row r="3" spans="1:29" s="146" customFormat="1" ht="13.5" thickTop="1" x14ac:dyDescent="0.2">
      <c r="A3" s="152" t="s">
        <v>50</v>
      </c>
      <c r="B3" s="153" t="s">
        <v>73</v>
      </c>
      <c r="C3" s="153"/>
      <c r="D3" s="153"/>
      <c r="E3" s="154"/>
      <c r="F3" s="154">
        <v>165</v>
      </c>
      <c r="G3" s="139">
        <f>E3*F3</f>
        <v>0</v>
      </c>
      <c r="H3" s="140"/>
      <c r="I3" s="141"/>
      <c r="J3" s="142"/>
      <c r="K3" s="142"/>
      <c r="L3" s="142"/>
      <c r="M3" s="141"/>
      <c r="N3" s="143"/>
      <c r="O3" s="144" t="str">
        <f t="shared" ref="O3:O44" si="0">IF($I3="","",$G3)</f>
        <v/>
      </c>
      <c r="P3" s="145" t="str">
        <f t="shared" ref="P3:P37" si="1">IF(J3="","",IF($H3="",$G3,($G3*H3)))</f>
        <v/>
      </c>
      <c r="Q3" s="145" t="str">
        <f t="shared" ref="Q3:Q37" si="2">IF(K3="","",IF($H3="",$G3,($G3*($H3^2))))</f>
        <v/>
      </c>
      <c r="R3" s="145" t="str">
        <f t="shared" ref="R3:R37" si="3">IF(L3="","",IF($H3="",$G3,($G3*($H3^3))))</f>
        <v/>
      </c>
      <c r="S3" s="145" t="str">
        <f t="shared" ref="S3:S37" si="4">IF(M3="","",IF($H3="",$G3,($G3*($H3^4))))</f>
        <v/>
      </c>
      <c r="T3" s="155" t="str">
        <f t="shared" ref="T3:T37" si="5">IF(N3="","",IF($H3="",$G3,($G3*($H3^5))))</f>
        <v/>
      </c>
      <c r="AA3" s="146" t="s">
        <v>73</v>
      </c>
      <c r="AC3" s="146" t="s">
        <v>78</v>
      </c>
    </row>
    <row r="4" spans="1:29" s="146" customFormat="1" x14ac:dyDescent="0.2">
      <c r="A4" s="152" t="s">
        <v>95</v>
      </c>
      <c r="B4" s="153" t="s">
        <v>73</v>
      </c>
      <c r="C4" s="153"/>
      <c r="D4" s="153"/>
      <c r="E4" s="154"/>
      <c r="F4" s="154">
        <v>165</v>
      </c>
      <c r="G4" s="139">
        <f t="shared" ref="G4:G15" si="6">E4*F4</f>
        <v>0</v>
      </c>
      <c r="H4" s="140"/>
      <c r="I4" s="141"/>
      <c r="J4" s="142"/>
      <c r="K4" s="142"/>
      <c r="L4" s="142"/>
      <c r="M4" s="141"/>
      <c r="N4" s="143"/>
      <c r="O4" s="144" t="str">
        <f t="shared" si="0"/>
        <v/>
      </c>
      <c r="P4" s="145" t="str">
        <f t="shared" si="1"/>
        <v/>
      </c>
      <c r="Q4" s="145" t="str">
        <f t="shared" si="2"/>
        <v/>
      </c>
      <c r="R4" s="145" t="str">
        <f t="shared" si="3"/>
        <v/>
      </c>
      <c r="S4" s="145" t="str">
        <f t="shared" si="4"/>
        <v/>
      </c>
      <c r="T4" s="149" t="str">
        <f t="shared" si="5"/>
        <v/>
      </c>
      <c r="U4" s="147"/>
      <c r="AA4" s="146" t="s">
        <v>54</v>
      </c>
      <c r="AC4" s="146" t="s">
        <v>79</v>
      </c>
    </row>
    <row r="5" spans="1:29" s="146" customFormat="1" x14ac:dyDescent="0.2">
      <c r="A5" s="152" t="s">
        <v>96</v>
      </c>
      <c r="B5" s="153" t="s">
        <v>73</v>
      </c>
      <c r="C5" s="153"/>
      <c r="D5" s="153"/>
      <c r="E5" s="154"/>
      <c r="F5" s="154">
        <v>165</v>
      </c>
      <c r="G5" s="139">
        <f t="shared" si="6"/>
        <v>0</v>
      </c>
      <c r="H5" s="140"/>
      <c r="I5" s="141"/>
      <c r="J5" s="142"/>
      <c r="K5" s="142"/>
      <c r="L5" s="142"/>
      <c r="M5" s="141"/>
      <c r="N5" s="143"/>
      <c r="O5" s="144" t="str">
        <f t="shared" si="0"/>
        <v/>
      </c>
      <c r="P5" s="145" t="str">
        <f t="shared" si="1"/>
        <v/>
      </c>
      <c r="Q5" s="145" t="str">
        <f t="shared" si="2"/>
        <v/>
      </c>
      <c r="R5" s="145" t="str">
        <f t="shared" si="3"/>
        <v/>
      </c>
      <c r="S5" s="145" t="str">
        <f t="shared" si="4"/>
        <v/>
      </c>
      <c r="T5" s="149" t="str">
        <f t="shared" si="5"/>
        <v/>
      </c>
      <c r="U5" s="147"/>
    </row>
    <row r="6" spans="1:29" s="146" customFormat="1" x14ac:dyDescent="0.2">
      <c r="A6" s="152" t="s">
        <v>97</v>
      </c>
      <c r="B6" s="153" t="s">
        <v>73</v>
      </c>
      <c r="C6" s="153"/>
      <c r="D6" s="153"/>
      <c r="E6" s="154"/>
      <c r="F6" s="154">
        <v>165</v>
      </c>
      <c r="G6" s="139">
        <f t="shared" si="6"/>
        <v>0</v>
      </c>
      <c r="H6" s="140"/>
      <c r="I6" s="141"/>
      <c r="J6" s="142"/>
      <c r="K6" s="142"/>
      <c r="L6" s="142"/>
      <c r="M6" s="141"/>
      <c r="N6" s="143"/>
      <c r="O6" s="144" t="str">
        <f t="shared" si="0"/>
        <v/>
      </c>
      <c r="P6" s="145" t="str">
        <f t="shared" si="1"/>
        <v/>
      </c>
      <c r="Q6" s="145" t="str">
        <f t="shared" si="2"/>
        <v/>
      </c>
      <c r="R6" s="145" t="str">
        <f t="shared" si="3"/>
        <v/>
      </c>
      <c r="S6" s="145" t="str">
        <f t="shared" si="4"/>
        <v/>
      </c>
      <c r="T6" s="149" t="str">
        <f t="shared" si="5"/>
        <v/>
      </c>
      <c r="U6" s="147"/>
    </row>
    <row r="7" spans="1:29" x14ac:dyDescent="0.2">
      <c r="A7" s="69" t="s">
        <v>87</v>
      </c>
      <c r="B7" s="70" t="s">
        <v>73</v>
      </c>
      <c r="C7" s="70"/>
      <c r="D7" s="70"/>
      <c r="E7" s="71"/>
      <c r="F7" s="71"/>
      <c r="G7" s="67">
        <f t="shared" si="6"/>
        <v>0</v>
      </c>
      <c r="H7" s="113"/>
      <c r="I7" s="82"/>
      <c r="J7" s="83"/>
      <c r="K7" s="83"/>
      <c r="L7" s="83"/>
      <c r="M7" s="82"/>
      <c r="N7" s="84"/>
      <c r="O7" s="137" t="str">
        <f t="shared" si="0"/>
        <v/>
      </c>
      <c r="P7" s="138" t="str">
        <f t="shared" si="1"/>
        <v/>
      </c>
      <c r="Q7" s="138" t="str">
        <f t="shared" si="2"/>
        <v/>
      </c>
      <c r="R7" s="138" t="str">
        <f t="shared" si="3"/>
        <v/>
      </c>
      <c r="S7" s="138" t="str">
        <f t="shared" si="4"/>
        <v/>
      </c>
      <c r="T7" s="148" t="str">
        <f t="shared" si="5"/>
        <v/>
      </c>
      <c r="AA7" t="s">
        <v>57</v>
      </c>
      <c r="AC7" t="s">
        <v>80</v>
      </c>
    </row>
    <row r="8" spans="1:29" x14ac:dyDescent="0.2">
      <c r="A8" s="69" t="s">
        <v>86</v>
      </c>
      <c r="B8" s="70" t="s">
        <v>73</v>
      </c>
      <c r="C8" s="70"/>
      <c r="D8" s="70"/>
      <c r="E8" s="71"/>
      <c r="F8" s="71"/>
      <c r="G8" s="67">
        <f t="shared" si="6"/>
        <v>0</v>
      </c>
      <c r="H8" s="113"/>
      <c r="I8" s="82"/>
      <c r="J8" s="83"/>
      <c r="K8" s="83"/>
      <c r="L8" s="83"/>
      <c r="M8" s="82"/>
      <c r="N8" s="84"/>
      <c r="O8" s="137" t="str">
        <f t="shared" si="0"/>
        <v/>
      </c>
      <c r="P8" s="138" t="str">
        <f t="shared" si="1"/>
        <v/>
      </c>
      <c r="Q8" s="138" t="str">
        <f t="shared" si="2"/>
        <v/>
      </c>
      <c r="R8" s="138" t="str">
        <f t="shared" si="3"/>
        <v/>
      </c>
      <c r="S8" s="138" t="str">
        <f t="shared" si="4"/>
        <v/>
      </c>
      <c r="T8" s="148" t="str">
        <f t="shared" si="5"/>
        <v/>
      </c>
      <c r="AA8" t="s">
        <v>55</v>
      </c>
    </row>
    <row r="9" spans="1:29" x14ac:dyDescent="0.2">
      <c r="A9" s="69" t="s">
        <v>63</v>
      </c>
      <c r="B9" s="70" t="s">
        <v>73</v>
      </c>
      <c r="C9" s="70"/>
      <c r="D9" s="70"/>
      <c r="E9" s="71"/>
      <c r="F9" s="71"/>
      <c r="G9" s="67">
        <f>E9*F9</f>
        <v>0</v>
      </c>
      <c r="H9" s="113"/>
      <c r="I9" s="82"/>
      <c r="J9" s="83"/>
      <c r="K9" s="83"/>
      <c r="L9" s="83"/>
      <c r="M9" s="82"/>
      <c r="N9" s="84"/>
      <c r="O9" s="137" t="str">
        <f t="shared" si="0"/>
        <v/>
      </c>
      <c r="P9" s="138" t="str">
        <f t="shared" si="1"/>
        <v/>
      </c>
      <c r="Q9" s="138" t="str">
        <f t="shared" si="2"/>
        <v/>
      </c>
      <c r="R9" s="138" t="str">
        <f t="shared" si="3"/>
        <v/>
      </c>
      <c r="S9" s="138" t="str">
        <f t="shared" si="4"/>
        <v/>
      </c>
      <c r="T9" s="148" t="str">
        <f t="shared" si="5"/>
        <v/>
      </c>
      <c r="AA9" t="s">
        <v>82</v>
      </c>
    </row>
    <row r="10" spans="1:29" s="146" customFormat="1" x14ac:dyDescent="0.2">
      <c r="A10" s="152" t="s">
        <v>51</v>
      </c>
      <c r="B10" s="153" t="s">
        <v>54</v>
      </c>
      <c r="C10" s="153"/>
      <c r="D10" s="153"/>
      <c r="E10" s="154"/>
      <c r="F10" s="154">
        <v>639</v>
      </c>
      <c r="G10" s="139">
        <f t="shared" si="6"/>
        <v>0</v>
      </c>
      <c r="H10" s="140"/>
      <c r="I10" s="141"/>
      <c r="J10" s="142"/>
      <c r="K10" s="142"/>
      <c r="L10" s="142"/>
      <c r="M10" s="141"/>
      <c r="N10" s="143"/>
      <c r="O10" s="144" t="str">
        <f t="shared" si="0"/>
        <v/>
      </c>
      <c r="P10" s="145" t="str">
        <f t="shared" si="1"/>
        <v/>
      </c>
      <c r="Q10" s="145" t="str">
        <f t="shared" si="2"/>
        <v/>
      </c>
      <c r="R10" s="145" t="str">
        <f t="shared" si="3"/>
        <v/>
      </c>
      <c r="S10" s="145" t="str">
        <f t="shared" si="4"/>
        <v/>
      </c>
      <c r="T10" s="149" t="str">
        <f t="shared" si="5"/>
        <v/>
      </c>
      <c r="AA10" s="146" t="s">
        <v>83</v>
      </c>
    </row>
    <row r="11" spans="1:29" s="146" customFormat="1" x14ac:dyDescent="0.2">
      <c r="A11" s="152" t="s">
        <v>52</v>
      </c>
      <c r="B11" s="153" t="s">
        <v>54</v>
      </c>
      <c r="C11" s="153"/>
      <c r="D11" s="153"/>
      <c r="E11" s="154"/>
      <c r="F11" s="154">
        <v>3352</v>
      </c>
      <c r="G11" s="139">
        <f t="shared" si="6"/>
        <v>0</v>
      </c>
      <c r="H11" s="140"/>
      <c r="I11" s="141"/>
      <c r="J11" s="142"/>
      <c r="K11" s="142"/>
      <c r="L11" s="142"/>
      <c r="M11" s="141"/>
      <c r="N11" s="143"/>
      <c r="O11" s="144" t="str">
        <f t="shared" si="0"/>
        <v/>
      </c>
      <c r="P11" s="145" t="str">
        <f t="shared" si="1"/>
        <v/>
      </c>
      <c r="Q11" s="145" t="str">
        <f t="shared" si="2"/>
        <v/>
      </c>
      <c r="R11" s="145" t="str">
        <f t="shared" si="3"/>
        <v/>
      </c>
      <c r="S11" s="145" t="str">
        <f t="shared" si="4"/>
        <v/>
      </c>
      <c r="T11" s="149" t="str">
        <f t="shared" si="5"/>
        <v/>
      </c>
    </row>
    <row r="12" spans="1:29" s="146" customFormat="1" x14ac:dyDescent="0.2">
      <c r="A12" s="152" t="s">
        <v>120</v>
      </c>
      <c r="B12" s="153" t="s">
        <v>54</v>
      </c>
      <c r="C12" s="153"/>
      <c r="D12" s="153"/>
      <c r="E12" s="154"/>
      <c r="F12" s="154">
        <v>922</v>
      </c>
      <c r="G12" s="139">
        <f t="shared" si="6"/>
        <v>0</v>
      </c>
      <c r="H12" s="140"/>
      <c r="I12" s="141"/>
      <c r="J12" s="142"/>
      <c r="K12" s="142"/>
      <c r="L12" s="142"/>
      <c r="M12" s="141"/>
      <c r="N12" s="143"/>
      <c r="O12" s="144" t="str">
        <f t="shared" si="0"/>
        <v/>
      </c>
      <c r="P12" s="145" t="str">
        <f t="shared" si="1"/>
        <v/>
      </c>
      <c r="Q12" s="145" t="str">
        <f t="shared" si="2"/>
        <v/>
      </c>
      <c r="R12" s="145" t="str">
        <f t="shared" si="3"/>
        <v/>
      </c>
      <c r="S12" s="145" t="str">
        <f t="shared" si="4"/>
        <v/>
      </c>
      <c r="T12" s="149" t="str">
        <f t="shared" si="5"/>
        <v/>
      </c>
    </row>
    <row r="13" spans="1:29" s="146" customFormat="1" x14ac:dyDescent="0.2">
      <c r="A13" s="152" t="s">
        <v>121</v>
      </c>
      <c r="B13" s="153" t="s">
        <v>54</v>
      </c>
      <c r="C13" s="153"/>
      <c r="D13" s="153"/>
      <c r="E13" s="154"/>
      <c r="F13" s="154">
        <v>3352</v>
      </c>
      <c r="G13" s="139">
        <f t="shared" si="6"/>
        <v>0</v>
      </c>
      <c r="H13" s="140"/>
      <c r="I13" s="141"/>
      <c r="J13" s="142"/>
      <c r="K13" s="142"/>
      <c r="L13" s="142"/>
      <c r="M13" s="141"/>
      <c r="N13" s="143"/>
      <c r="O13" s="144" t="str">
        <f t="shared" si="0"/>
        <v/>
      </c>
      <c r="P13" s="145" t="str">
        <f t="shared" si="1"/>
        <v/>
      </c>
      <c r="Q13" s="145" t="str">
        <f t="shared" si="2"/>
        <v/>
      </c>
      <c r="R13" s="145" t="str">
        <f t="shared" si="3"/>
        <v/>
      </c>
      <c r="S13" s="145" t="str">
        <f t="shared" si="4"/>
        <v/>
      </c>
      <c r="T13" s="149" t="str">
        <f t="shared" si="5"/>
        <v/>
      </c>
    </row>
    <row r="14" spans="1:29" s="146" customFormat="1" x14ac:dyDescent="0.2">
      <c r="A14" s="152" t="s">
        <v>99</v>
      </c>
      <c r="B14" s="153" t="s">
        <v>54</v>
      </c>
      <c r="C14" s="153"/>
      <c r="D14" s="153"/>
      <c r="E14" s="154"/>
      <c r="F14" s="154">
        <v>1069</v>
      </c>
      <c r="G14" s="139">
        <f t="shared" si="6"/>
        <v>0</v>
      </c>
      <c r="H14" s="140"/>
      <c r="I14" s="141"/>
      <c r="J14" s="142"/>
      <c r="K14" s="142"/>
      <c r="L14" s="142"/>
      <c r="M14" s="141"/>
      <c r="N14" s="143"/>
      <c r="O14" s="144" t="str">
        <f t="shared" si="0"/>
        <v/>
      </c>
      <c r="P14" s="145" t="str">
        <f t="shared" si="1"/>
        <v/>
      </c>
      <c r="Q14" s="145" t="str">
        <f t="shared" si="2"/>
        <v/>
      </c>
      <c r="R14" s="145" t="str">
        <f t="shared" si="3"/>
        <v/>
      </c>
      <c r="S14" s="145" t="str">
        <f t="shared" si="4"/>
        <v/>
      </c>
      <c r="T14" s="149" t="str">
        <f t="shared" si="5"/>
        <v/>
      </c>
    </row>
    <row r="15" spans="1:29" s="146" customFormat="1" x14ac:dyDescent="0.2">
      <c r="A15" s="152" t="s">
        <v>100</v>
      </c>
      <c r="B15" s="153" t="s">
        <v>54</v>
      </c>
      <c r="C15" s="153"/>
      <c r="D15" s="153"/>
      <c r="E15" s="154"/>
      <c r="F15" s="154">
        <v>3352</v>
      </c>
      <c r="G15" s="139">
        <f t="shared" si="6"/>
        <v>0</v>
      </c>
      <c r="H15" s="140"/>
      <c r="I15" s="141"/>
      <c r="J15" s="142"/>
      <c r="K15" s="142"/>
      <c r="L15" s="142"/>
      <c r="M15" s="141"/>
      <c r="N15" s="143"/>
      <c r="O15" s="144" t="str">
        <f t="shared" si="0"/>
        <v/>
      </c>
      <c r="P15" s="145" t="str">
        <f t="shared" si="1"/>
        <v/>
      </c>
      <c r="Q15" s="145" t="str">
        <f t="shared" si="2"/>
        <v/>
      </c>
      <c r="R15" s="145" t="str">
        <f t="shared" si="3"/>
        <v/>
      </c>
      <c r="S15" s="145" t="str">
        <f t="shared" si="4"/>
        <v/>
      </c>
      <c r="T15" s="149" t="str">
        <f t="shared" si="5"/>
        <v/>
      </c>
    </row>
    <row r="16" spans="1:29" s="146" customFormat="1" x14ac:dyDescent="0.2">
      <c r="A16" s="152" t="s">
        <v>108</v>
      </c>
      <c r="B16" s="153" t="s">
        <v>54</v>
      </c>
      <c r="C16" s="161"/>
      <c r="D16" s="161" t="s">
        <v>78</v>
      </c>
      <c r="E16" s="139"/>
      <c r="F16" s="139">
        <v>23</v>
      </c>
      <c r="G16" s="139">
        <f>E16*F16</f>
        <v>0</v>
      </c>
      <c r="H16" s="156"/>
      <c r="I16" s="157"/>
      <c r="J16" s="158"/>
      <c r="K16" s="158"/>
      <c r="L16" s="158"/>
      <c r="M16" s="157"/>
      <c r="N16" s="159"/>
      <c r="O16" s="144" t="str">
        <f>IF($I16="","",$G16)</f>
        <v/>
      </c>
      <c r="P16" s="145" t="str">
        <f>IF(J16="","",IF($H16="",$G16,($G16*H16)))</f>
        <v/>
      </c>
      <c r="Q16" s="145" t="str">
        <f>IF(K16="","",IF($H16="",$G16,($G16*($H16^2))))</f>
        <v/>
      </c>
      <c r="R16" s="145" t="str">
        <f>IF(L16="","",IF($H16="",$G16,($G16*($H16^3))))</f>
        <v/>
      </c>
      <c r="S16" s="145" t="str">
        <f>IF(M16="","",IF($H16="",$G16,($G16*($H16^4))))</f>
        <v/>
      </c>
      <c r="T16" s="149" t="str">
        <f>IF(N16="","",IF($H16="",$G16,($G16*($H16^5))))</f>
        <v/>
      </c>
    </row>
    <row r="17" spans="1:20" x14ac:dyDescent="0.2">
      <c r="A17" s="69" t="s">
        <v>58</v>
      </c>
      <c r="B17" s="70" t="s">
        <v>57</v>
      </c>
      <c r="C17" s="70"/>
      <c r="D17" s="70"/>
      <c r="E17" s="71"/>
      <c r="F17" s="71"/>
      <c r="G17" s="67">
        <f t="shared" ref="G17:G32" si="7">E17*F17</f>
        <v>0</v>
      </c>
      <c r="H17" s="113"/>
      <c r="I17" s="82"/>
      <c r="J17" s="83"/>
      <c r="K17" s="83"/>
      <c r="L17" s="83"/>
      <c r="M17" s="82"/>
      <c r="N17" s="84"/>
      <c r="O17" s="137" t="str">
        <f t="shared" si="0"/>
        <v/>
      </c>
      <c r="P17" s="138" t="str">
        <f t="shared" si="1"/>
        <v/>
      </c>
      <c r="Q17" s="138" t="str">
        <f t="shared" si="2"/>
        <v/>
      </c>
      <c r="R17" s="138" t="str">
        <f t="shared" si="3"/>
        <v/>
      </c>
      <c r="S17" s="138" t="str">
        <f t="shared" si="4"/>
        <v/>
      </c>
      <c r="T17" s="148" t="str">
        <f t="shared" si="5"/>
        <v/>
      </c>
    </row>
    <row r="18" spans="1:20" x14ac:dyDescent="0.2">
      <c r="A18" s="69" t="s">
        <v>59</v>
      </c>
      <c r="B18" s="70" t="s">
        <v>57</v>
      </c>
      <c r="C18" s="70"/>
      <c r="D18" s="70"/>
      <c r="E18" s="71"/>
      <c r="F18" s="71"/>
      <c r="G18" s="67">
        <f t="shared" si="7"/>
        <v>0</v>
      </c>
      <c r="H18" s="113"/>
      <c r="I18" s="82"/>
      <c r="J18" s="83"/>
      <c r="K18" s="83"/>
      <c r="L18" s="83"/>
      <c r="M18" s="82"/>
      <c r="N18" s="84"/>
      <c r="O18" s="137" t="str">
        <f t="shared" si="0"/>
        <v/>
      </c>
      <c r="P18" s="138" t="str">
        <f t="shared" si="1"/>
        <v/>
      </c>
      <c r="Q18" s="138" t="str">
        <f t="shared" si="2"/>
        <v/>
      </c>
      <c r="R18" s="138" t="str">
        <f t="shared" si="3"/>
        <v/>
      </c>
      <c r="S18" s="138" t="str">
        <f t="shared" si="4"/>
        <v/>
      </c>
      <c r="T18" s="148" t="str">
        <f t="shared" si="5"/>
        <v/>
      </c>
    </row>
    <row r="19" spans="1:20" x14ac:dyDescent="0.2">
      <c r="A19" s="69" t="s">
        <v>56</v>
      </c>
      <c r="B19" s="70" t="s">
        <v>57</v>
      </c>
      <c r="C19" s="70"/>
      <c r="D19" s="70"/>
      <c r="E19" s="71"/>
      <c r="F19" s="71"/>
      <c r="G19" s="67">
        <f t="shared" si="7"/>
        <v>0</v>
      </c>
      <c r="H19" s="113"/>
      <c r="I19" s="82"/>
      <c r="J19" s="83"/>
      <c r="K19" s="83"/>
      <c r="L19" s="83"/>
      <c r="M19" s="82"/>
      <c r="N19" s="84"/>
      <c r="O19" s="137" t="str">
        <f t="shared" si="0"/>
        <v/>
      </c>
      <c r="P19" s="138" t="str">
        <f t="shared" si="1"/>
        <v/>
      </c>
      <c r="Q19" s="138" t="str">
        <f t="shared" si="2"/>
        <v/>
      </c>
      <c r="R19" s="138" t="str">
        <f t="shared" si="3"/>
        <v/>
      </c>
      <c r="S19" s="138" t="str">
        <f t="shared" si="4"/>
        <v/>
      </c>
      <c r="T19" s="148" t="str">
        <f t="shared" si="5"/>
        <v/>
      </c>
    </row>
    <row r="20" spans="1:20" x14ac:dyDescent="0.2">
      <c r="A20" s="69" t="s">
        <v>67</v>
      </c>
      <c r="B20" s="70" t="s">
        <v>57</v>
      </c>
      <c r="C20" s="70"/>
      <c r="D20" s="70"/>
      <c r="E20" s="71"/>
      <c r="F20" s="71"/>
      <c r="G20" s="67">
        <f t="shared" si="7"/>
        <v>0</v>
      </c>
      <c r="H20" s="113"/>
      <c r="I20" s="82"/>
      <c r="J20" s="83"/>
      <c r="K20" s="83"/>
      <c r="L20" s="83"/>
      <c r="M20" s="82"/>
      <c r="N20" s="84"/>
      <c r="O20" s="137" t="str">
        <f t="shared" si="0"/>
        <v/>
      </c>
      <c r="P20" s="138" t="str">
        <f t="shared" si="1"/>
        <v/>
      </c>
      <c r="Q20" s="138" t="str">
        <f t="shared" si="2"/>
        <v/>
      </c>
      <c r="R20" s="138" t="str">
        <f t="shared" si="3"/>
        <v/>
      </c>
      <c r="S20" s="138" t="str">
        <f t="shared" si="4"/>
        <v/>
      </c>
      <c r="T20" s="148" t="str">
        <f t="shared" si="5"/>
        <v/>
      </c>
    </row>
    <row r="21" spans="1:20" x14ac:dyDescent="0.2">
      <c r="A21" s="69" t="s">
        <v>68</v>
      </c>
      <c r="B21" s="70" t="s">
        <v>57</v>
      </c>
      <c r="C21" s="70"/>
      <c r="D21" s="70"/>
      <c r="E21" s="71"/>
      <c r="F21" s="71"/>
      <c r="G21" s="67">
        <f t="shared" si="7"/>
        <v>0</v>
      </c>
      <c r="H21" s="113"/>
      <c r="I21" s="82"/>
      <c r="J21" s="83"/>
      <c r="K21" s="83"/>
      <c r="L21" s="83"/>
      <c r="M21" s="82"/>
      <c r="N21" s="84"/>
      <c r="O21" s="137" t="str">
        <f t="shared" si="0"/>
        <v/>
      </c>
      <c r="P21" s="138" t="str">
        <f t="shared" si="1"/>
        <v/>
      </c>
      <c r="Q21" s="138" t="str">
        <f t="shared" si="2"/>
        <v/>
      </c>
      <c r="R21" s="138" t="str">
        <f t="shared" si="3"/>
        <v/>
      </c>
      <c r="S21" s="138" t="str">
        <f t="shared" si="4"/>
        <v/>
      </c>
      <c r="T21" s="148" t="str">
        <f t="shared" si="5"/>
        <v/>
      </c>
    </row>
    <row r="22" spans="1:20" s="146" customFormat="1" ht="38.25" x14ac:dyDescent="0.2">
      <c r="A22" s="151" t="s">
        <v>119</v>
      </c>
      <c r="B22" s="153" t="s">
        <v>55</v>
      </c>
      <c r="C22" s="153"/>
      <c r="D22" s="153"/>
      <c r="E22" s="154"/>
      <c r="F22" s="154">
        <v>42280</v>
      </c>
      <c r="G22" s="139">
        <f t="shared" ref="G22:G23" si="8">E22*F22</f>
        <v>0</v>
      </c>
      <c r="H22" s="140"/>
      <c r="I22" s="141"/>
      <c r="J22" s="142"/>
      <c r="K22" s="142"/>
      <c r="L22" s="142"/>
      <c r="M22" s="141"/>
      <c r="N22" s="143"/>
      <c r="O22" s="144" t="str">
        <f t="shared" si="0"/>
        <v/>
      </c>
      <c r="P22" s="145" t="str">
        <f t="shared" ref="P22:P23" si="9">IF(J22="","",IF($H22="",$G22,($G22*H22)))</f>
        <v/>
      </c>
      <c r="Q22" s="145" t="str">
        <f t="shared" ref="Q22:Q23" si="10">IF(K22="","",IF($H22="",$G22,($G22*($H22^2))))</f>
        <v/>
      </c>
      <c r="R22" s="145" t="str">
        <f t="shared" ref="R22:R23" si="11">IF(L22="","",IF($H22="",$G22,($G22*($H22^3))))</f>
        <v/>
      </c>
      <c r="S22" s="145" t="str">
        <f t="shared" ref="S22:S23" si="12">IF(M22="","",IF($H22="",$G22,($G22*($H22^4))))</f>
        <v/>
      </c>
      <c r="T22" s="149" t="str">
        <f t="shared" ref="T22:T23" si="13">IF(N22="","",IF($H22="",$G22,($G22*($H22^5))))</f>
        <v/>
      </c>
    </row>
    <row r="23" spans="1:20" s="146" customFormat="1" ht="25.5" x14ac:dyDescent="0.2">
      <c r="A23" s="151" t="s">
        <v>110</v>
      </c>
      <c r="B23" s="153" t="s">
        <v>55</v>
      </c>
      <c r="C23" s="153"/>
      <c r="D23" s="153"/>
      <c r="E23" s="154"/>
      <c r="F23" s="154">
        <v>9293</v>
      </c>
      <c r="G23" s="139">
        <f t="shared" si="8"/>
        <v>0</v>
      </c>
      <c r="H23" s="140">
        <v>1.03</v>
      </c>
      <c r="I23" s="141"/>
      <c r="J23" s="142"/>
      <c r="K23" s="142"/>
      <c r="L23" s="142"/>
      <c r="M23" s="141"/>
      <c r="N23" s="143"/>
      <c r="O23" s="144" t="str">
        <f t="shared" si="0"/>
        <v/>
      </c>
      <c r="P23" s="145" t="str">
        <f t="shared" si="9"/>
        <v/>
      </c>
      <c r="Q23" s="145" t="str">
        <f t="shared" si="10"/>
        <v/>
      </c>
      <c r="R23" s="145" t="str">
        <f t="shared" si="11"/>
        <v/>
      </c>
      <c r="S23" s="145" t="str">
        <f t="shared" si="12"/>
        <v/>
      </c>
      <c r="T23" s="149" t="str">
        <f t="shared" si="13"/>
        <v/>
      </c>
    </row>
    <row r="24" spans="1:20" s="146" customFormat="1" ht="51" x14ac:dyDescent="0.2">
      <c r="A24" s="160" t="s">
        <v>111</v>
      </c>
      <c r="B24" s="153" t="s">
        <v>55</v>
      </c>
      <c r="C24" s="153"/>
      <c r="D24" s="153"/>
      <c r="E24" s="154"/>
      <c r="F24" s="154">
        <v>16985</v>
      </c>
      <c r="G24" s="139">
        <f t="shared" si="7"/>
        <v>0</v>
      </c>
      <c r="H24" s="140"/>
      <c r="I24" s="141"/>
      <c r="J24" s="142"/>
      <c r="K24" s="142"/>
      <c r="L24" s="142"/>
      <c r="M24" s="141"/>
      <c r="N24" s="143"/>
      <c r="O24" s="144" t="str">
        <f t="shared" si="0"/>
        <v/>
      </c>
      <c r="P24" s="145" t="str">
        <f t="shared" si="1"/>
        <v/>
      </c>
      <c r="Q24" s="145" t="str">
        <f t="shared" si="2"/>
        <v/>
      </c>
      <c r="R24" s="145" t="str">
        <f t="shared" si="3"/>
        <v/>
      </c>
      <c r="S24" s="145" t="str">
        <f t="shared" si="4"/>
        <v/>
      </c>
      <c r="T24" s="149" t="str">
        <f t="shared" si="5"/>
        <v/>
      </c>
    </row>
    <row r="25" spans="1:20" s="146" customFormat="1" ht="51" x14ac:dyDescent="0.2">
      <c r="A25" s="160" t="s">
        <v>114</v>
      </c>
      <c r="B25" s="153" t="s">
        <v>55</v>
      </c>
      <c r="C25" s="153"/>
      <c r="D25" s="153"/>
      <c r="E25" s="154"/>
      <c r="F25" s="154">
        <v>12724</v>
      </c>
      <c r="G25" s="139">
        <f>E25*F25</f>
        <v>0</v>
      </c>
      <c r="H25" s="140"/>
      <c r="I25" s="141"/>
      <c r="J25" s="142"/>
      <c r="K25" s="142"/>
      <c r="L25" s="142"/>
      <c r="M25" s="141"/>
      <c r="N25" s="143"/>
      <c r="O25" s="144" t="str">
        <f t="shared" si="0"/>
        <v/>
      </c>
      <c r="P25" s="145" t="str">
        <f t="shared" si="1"/>
        <v/>
      </c>
      <c r="Q25" s="145" t="str">
        <f t="shared" si="2"/>
        <v/>
      </c>
      <c r="R25" s="145" t="str">
        <f t="shared" si="3"/>
        <v/>
      </c>
      <c r="S25" s="145" t="str">
        <f t="shared" si="4"/>
        <v/>
      </c>
      <c r="T25" s="149" t="str">
        <f t="shared" si="5"/>
        <v/>
      </c>
    </row>
    <row r="26" spans="1:20" s="146" customFormat="1" ht="51" x14ac:dyDescent="0.2">
      <c r="A26" s="160" t="s">
        <v>112</v>
      </c>
      <c r="B26" s="153" t="s">
        <v>55</v>
      </c>
      <c r="C26" s="153"/>
      <c r="D26" s="153"/>
      <c r="E26" s="154"/>
      <c r="F26" s="154">
        <v>8463</v>
      </c>
      <c r="G26" s="139">
        <f>E26*F26</f>
        <v>0</v>
      </c>
      <c r="H26" s="140"/>
      <c r="I26" s="141"/>
      <c r="J26" s="142"/>
      <c r="K26" s="142"/>
      <c r="L26" s="142"/>
      <c r="M26" s="141"/>
      <c r="N26" s="143"/>
      <c r="O26" s="144" t="str">
        <f t="shared" si="0"/>
        <v/>
      </c>
      <c r="P26" s="145" t="str">
        <f t="shared" si="1"/>
        <v/>
      </c>
      <c r="Q26" s="145" t="str">
        <f t="shared" si="2"/>
        <v/>
      </c>
      <c r="R26" s="145" t="str">
        <f t="shared" si="3"/>
        <v/>
      </c>
      <c r="S26" s="145" t="str">
        <f t="shared" si="4"/>
        <v/>
      </c>
      <c r="T26" s="149" t="str">
        <f t="shared" si="5"/>
        <v/>
      </c>
    </row>
    <row r="27" spans="1:20" s="146" customFormat="1" ht="38.25" x14ac:dyDescent="0.2">
      <c r="A27" s="151" t="s">
        <v>113</v>
      </c>
      <c r="B27" s="153" t="s">
        <v>55</v>
      </c>
      <c r="C27" s="153"/>
      <c r="D27" s="153"/>
      <c r="E27" s="154"/>
      <c r="F27" s="154">
        <v>4261</v>
      </c>
      <c r="G27" s="139">
        <f t="shared" si="7"/>
        <v>0</v>
      </c>
      <c r="H27" s="140"/>
      <c r="I27" s="141"/>
      <c r="J27" s="142"/>
      <c r="K27" s="142"/>
      <c r="L27" s="142"/>
      <c r="M27" s="141"/>
      <c r="N27" s="143"/>
      <c r="O27" s="144" t="str">
        <f t="shared" si="0"/>
        <v/>
      </c>
      <c r="P27" s="145" t="str">
        <f t="shared" si="1"/>
        <v/>
      </c>
      <c r="Q27" s="145" t="str">
        <f t="shared" si="2"/>
        <v/>
      </c>
      <c r="R27" s="145" t="str">
        <f t="shared" si="3"/>
        <v/>
      </c>
      <c r="S27" s="145" t="str">
        <f t="shared" si="4"/>
        <v/>
      </c>
      <c r="T27" s="149" t="str">
        <f t="shared" si="5"/>
        <v/>
      </c>
    </row>
    <row r="28" spans="1:20" s="146" customFormat="1" ht="51" x14ac:dyDescent="0.2">
      <c r="A28" s="160" t="s">
        <v>115</v>
      </c>
      <c r="B28" s="153" t="s">
        <v>55</v>
      </c>
      <c r="C28" s="153"/>
      <c r="D28" s="153"/>
      <c r="E28" s="154"/>
      <c r="F28" s="154">
        <v>4429</v>
      </c>
      <c r="G28" s="139">
        <f t="shared" si="7"/>
        <v>0</v>
      </c>
      <c r="H28" s="140"/>
      <c r="I28" s="141"/>
      <c r="J28" s="142"/>
      <c r="K28" s="142"/>
      <c r="L28" s="142"/>
      <c r="M28" s="141"/>
      <c r="N28" s="143"/>
      <c r="O28" s="144" t="str">
        <f t="shared" si="0"/>
        <v/>
      </c>
      <c r="P28" s="145" t="str">
        <f t="shared" si="1"/>
        <v/>
      </c>
      <c r="Q28" s="145" t="str">
        <f t="shared" si="2"/>
        <v/>
      </c>
      <c r="R28" s="145" t="str">
        <f t="shared" si="3"/>
        <v/>
      </c>
      <c r="S28" s="145" t="str">
        <f t="shared" si="4"/>
        <v/>
      </c>
      <c r="T28" s="149" t="str">
        <f t="shared" si="5"/>
        <v/>
      </c>
    </row>
    <row r="29" spans="1:20" s="146" customFormat="1" ht="51" x14ac:dyDescent="0.2">
      <c r="A29" s="160" t="s">
        <v>116</v>
      </c>
      <c r="B29" s="153" t="s">
        <v>55</v>
      </c>
      <c r="C29" s="153"/>
      <c r="D29" s="153"/>
      <c r="E29" s="154"/>
      <c r="F29" s="154">
        <v>3317</v>
      </c>
      <c r="G29" s="139">
        <f>E29*F29</f>
        <v>0</v>
      </c>
      <c r="H29" s="140"/>
      <c r="I29" s="141"/>
      <c r="J29" s="142"/>
      <c r="K29" s="142"/>
      <c r="L29" s="142"/>
      <c r="M29" s="141"/>
      <c r="N29" s="143"/>
      <c r="O29" s="144" t="str">
        <f t="shared" si="0"/>
        <v/>
      </c>
      <c r="P29" s="145" t="str">
        <f>IF(J29="","",IF($H29="",$G29,($G29*H29)))</f>
        <v/>
      </c>
      <c r="Q29" s="145" t="str">
        <f>IF(K29="","",IF($H29="",$G29,($G29*($H29^2))))</f>
        <v/>
      </c>
      <c r="R29" s="145" t="str">
        <f>IF(L29="","",IF($H29="",$G29,($G29*($H29^3))))</f>
        <v/>
      </c>
      <c r="S29" s="145" t="str">
        <f>IF(M29="","",IF($H29="",$G29,($G29*($H29^4))))</f>
        <v/>
      </c>
      <c r="T29" s="149" t="str">
        <f>IF(N29="","",IF($H29="",$G29,($G29*($H29^5))))</f>
        <v/>
      </c>
    </row>
    <row r="30" spans="1:20" s="146" customFormat="1" ht="51" x14ac:dyDescent="0.2">
      <c r="A30" s="160" t="s">
        <v>117</v>
      </c>
      <c r="B30" s="153" t="s">
        <v>55</v>
      </c>
      <c r="C30" s="153"/>
      <c r="D30" s="153"/>
      <c r="E30" s="154"/>
      <c r="F30" s="154">
        <v>2205</v>
      </c>
      <c r="G30" s="139">
        <f>E30*F30</f>
        <v>0</v>
      </c>
      <c r="H30" s="140"/>
      <c r="I30" s="141"/>
      <c r="J30" s="142"/>
      <c r="K30" s="142"/>
      <c r="L30" s="142"/>
      <c r="M30" s="141"/>
      <c r="N30" s="143"/>
      <c r="O30" s="144" t="str">
        <f t="shared" si="0"/>
        <v/>
      </c>
      <c r="P30" s="145" t="str">
        <f>IF(J30="","",IF($H30="",$G30,($G30*H30)))</f>
        <v/>
      </c>
      <c r="Q30" s="145" t="str">
        <f>IF(K30="","",IF($H30="",$G30,($G30*($H30^2))))</f>
        <v/>
      </c>
      <c r="R30" s="145" t="str">
        <f>IF(L30="","",IF($H30="",$G30,($G30*($H30^3))))</f>
        <v/>
      </c>
      <c r="S30" s="145" t="str">
        <f>IF(M30="","",IF($H30="",$G30,($G30*($H30^4))))</f>
        <v/>
      </c>
      <c r="T30" s="149" t="str">
        <f>IF(N30="","",IF($H30="",$G30,($G30*($H30^5))))</f>
        <v/>
      </c>
    </row>
    <row r="31" spans="1:20" s="146" customFormat="1" ht="38.25" x14ac:dyDescent="0.2">
      <c r="A31" s="151" t="s">
        <v>118</v>
      </c>
      <c r="B31" s="153" t="s">
        <v>55</v>
      </c>
      <c r="C31" s="153"/>
      <c r="D31" s="153"/>
      <c r="E31" s="154"/>
      <c r="F31" s="154">
        <v>1112</v>
      </c>
      <c r="G31" s="139">
        <f t="shared" si="7"/>
        <v>0</v>
      </c>
      <c r="H31" s="140"/>
      <c r="I31" s="141"/>
      <c r="J31" s="142"/>
      <c r="K31" s="142"/>
      <c r="L31" s="142"/>
      <c r="M31" s="141"/>
      <c r="N31" s="143"/>
      <c r="O31" s="144" t="str">
        <f t="shared" si="0"/>
        <v/>
      </c>
      <c r="P31" s="145" t="str">
        <f t="shared" si="1"/>
        <v/>
      </c>
      <c r="Q31" s="145" t="str">
        <f t="shared" si="2"/>
        <v/>
      </c>
      <c r="R31" s="145" t="str">
        <f t="shared" si="3"/>
        <v/>
      </c>
      <c r="S31" s="145" t="str">
        <f t="shared" si="4"/>
        <v/>
      </c>
      <c r="T31" s="149" t="str">
        <f t="shared" si="5"/>
        <v/>
      </c>
    </row>
    <row r="32" spans="1:20" s="146" customFormat="1" ht="38.25" x14ac:dyDescent="0.2">
      <c r="A32" s="152" t="s">
        <v>101</v>
      </c>
      <c r="B32" s="153" t="s">
        <v>55</v>
      </c>
      <c r="C32" s="153"/>
      <c r="D32" s="153"/>
      <c r="E32" s="154"/>
      <c r="F32" s="154">
        <v>3769</v>
      </c>
      <c r="G32" s="139">
        <f t="shared" si="7"/>
        <v>0</v>
      </c>
      <c r="H32" s="140"/>
      <c r="I32" s="141"/>
      <c r="J32" s="142"/>
      <c r="K32" s="142"/>
      <c r="L32" s="142"/>
      <c r="M32" s="141"/>
      <c r="N32" s="143"/>
      <c r="O32" s="144" t="str">
        <f>IF($I32="","",$G32)</f>
        <v/>
      </c>
      <c r="P32" s="145" t="str">
        <f>IF(J32="","",IF($H32="",$G32,($G32*H32)))</f>
        <v/>
      </c>
      <c r="Q32" s="145" t="str">
        <f>IF(K32="","",IF($H32="",$G32,($G32*($H32^2))))</f>
        <v/>
      </c>
      <c r="R32" s="145" t="str">
        <f>IF(L32="","",IF($H32="",$G32,($G32*($H32^3))))</f>
        <v/>
      </c>
      <c r="S32" s="145" t="str">
        <f>IF(M32="","",IF($H32="",$G32,($G32*($H32^4))))</f>
        <v/>
      </c>
      <c r="T32" s="149" t="str">
        <f>IF(N32="","",IF($H32="",$G32,($G32*($H32^5))))</f>
        <v/>
      </c>
    </row>
    <row r="33" spans="1:20" s="146" customFormat="1" ht="38.25" x14ac:dyDescent="0.2">
      <c r="A33" s="152" t="s">
        <v>103</v>
      </c>
      <c r="B33" s="153" t="s">
        <v>55</v>
      </c>
      <c r="C33" s="153"/>
      <c r="D33" s="153"/>
      <c r="E33" s="154"/>
      <c r="F33" s="154">
        <v>754</v>
      </c>
      <c r="G33" s="139">
        <f t="shared" ref="G33:G37" si="14">E33*F33</f>
        <v>0</v>
      </c>
      <c r="H33" s="140"/>
      <c r="I33" s="141"/>
      <c r="J33" s="142"/>
      <c r="K33" s="142"/>
      <c r="L33" s="142"/>
      <c r="M33" s="141"/>
      <c r="N33" s="143"/>
      <c r="O33" s="144" t="str">
        <f>IF($I33="","",$G33)</f>
        <v/>
      </c>
      <c r="P33" s="145" t="str">
        <f>IF(J33="","",IF($H33="",$G33,($G33*H33)))</f>
        <v/>
      </c>
      <c r="Q33" s="145" t="str">
        <f>IF(K33="","",IF($H33="",$G33,($G33*($H33^2))))</f>
        <v/>
      </c>
      <c r="R33" s="145" t="str">
        <f>IF(L33="","",IF($H33="",$G33,($G33*($H33^3))))</f>
        <v/>
      </c>
      <c r="S33" s="145" t="str">
        <f>IF(M33="","",IF($H33="",$G33,($G33*($H33^4))))</f>
        <v/>
      </c>
      <c r="T33" s="149" t="str">
        <f>IF(N33="","",IF($H33="",$G33,($G33*($H33^5))))</f>
        <v/>
      </c>
    </row>
    <row r="34" spans="1:20" s="146" customFormat="1" ht="38.25" x14ac:dyDescent="0.2">
      <c r="A34" s="152" t="s">
        <v>102</v>
      </c>
      <c r="B34" s="153" t="s">
        <v>55</v>
      </c>
      <c r="C34" s="153"/>
      <c r="D34" s="153"/>
      <c r="E34" s="154"/>
      <c r="F34" s="154">
        <v>14170</v>
      </c>
      <c r="G34" s="139">
        <f t="shared" si="14"/>
        <v>0</v>
      </c>
      <c r="H34" s="140"/>
      <c r="I34" s="141"/>
      <c r="J34" s="142"/>
      <c r="K34" s="142"/>
      <c r="L34" s="142"/>
      <c r="M34" s="141"/>
      <c r="N34" s="143"/>
      <c r="O34" s="144" t="str">
        <f>IF($I34="","",$G34)</f>
        <v/>
      </c>
      <c r="P34" s="145" t="str">
        <f>IF(J34="","",IF($H34="",$G34,($G34*H34)))</f>
        <v/>
      </c>
      <c r="Q34" s="145" t="str">
        <f>IF(K34="","",IF($H34="",$G34,($G34*($H34^2))))</f>
        <v/>
      </c>
      <c r="R34" s="145" t="str">
        <f>IF(L34="","",IF($H34="",$G34,($G34*($H34^3))))</f>
        <v/>
      </c>
      <c r="S34" s="145" t="str">
        <f>IF(M34="","",IF($H34="",$G34,($G34*($H34^4))))</f>
        <v/>
      </c>
      <c r="T34" s="149" t="str">
        <f>IF(N34="","",IF($H34="",$G34,($G34*($H34^5))))</f>
        <v/>
      </c>
    </row>
    <row r="35" spans="1:20" s="146" customFormat="1" ht="38.25" x14ac:dyDescent="0.2">
      <c r="A35" s="152" t="s">
        <v>104</v>
      </c>
      <c r="B35" s="153" t="s">
        <v>55</v>
      </c>
      <c r="C35" s="153"/>
      <c r="D35" s="153"/>
      <c r="E35" s="154"/>
      <c r="F35" s="154">
        <v>2835</v>
      </c>
      <c r="G35" s="139">
        <f t="shared" si="14"/>
        <v>0</v>
      </c>
      <c r="H35" s="140"/>
      <c r="I35" s="141"/>
      <c r="J35" s="142"/>
      <c r="K35" s="142"/>
      <c r="L35" s="142"/>
      <c r="M35" s="141"/>
      <c r="N35" s="143"/>
      <c r="O35" s="144" t="str">
        <f>IF($I35="","",$G35)</f>
        <v/>
      </c>
      <c r="P35" s="145" t="str">
        <f>IF(J35="","",IF($H35="",$G35,($G35*H35)))</f>
        <v/>
      </c>
      <c r="Q35" s="145" t="str">
        <f>IF(K35="","",IF($H35="",$G35,($G35*($H35^2))))</f>
        <v/>
      </c>
      <c r="R35" s="145" t="str">
        <f>IF(L35="","",IF($H35="",$G35,($G35*($H35^3))))</f>
        <v/>
      </c>
      <c r="S35" s="145" t="str">
        <f>IF(M35="","",IF($H35="",$G35,($G35*($H35^4))))</f>
        <v/>
      </c>
      <c r="T35" s="149" t="str">
        <f>IF(N35="","",IF($H35="",$G35,($G35*($H35^5))))</f>
        <v/>
      </c>
    </row>
    <row r="36" spans="1:20" s="146" customFormat="1" x14ac:dyDescent="0.2">
      <c r="A36" s="152" t="s">
        <v>98</v>
      </c>
      <c r="B36" s="153" t="s">
        <v>55</v>
      </c>
      <c r="C36" s="153"/>
      <c r="D36" s="153"/>
      <c r="E36" s="154"/>
      <c r="F36" s="154">
        <v>910</v>
      </c>
      <c r="G36" s="139">
        <f t="shared" si="14"/>
        <v>0</v>
      </c>
      <c r="H36" s="140"/>
      <c r="I36" s="141"/>
      <c r="J36" s="142"/>
      <c r="K36" s="142"/>
      <c r="L36" s="142"/>
      <c r="M36" s="141"/>
      <c r="N36" s="143"/>
      <c r="O36" s="144" t="str">
        <f>IF($I36="","",$G36)</f>
        <v/>
      </c>
      <c r="P36" s="145" t="str">
        <f>IF(J36="","",IF($H36="",$G36,($G36*H36)))</f>
        <v/>
      </c>
      <c r="Q36" s="145" t="str">
        <f>IF(K36="","",IF($H36="",$G36,($G36*($H36^2))))</f>
        <v/>
      </c>
      <c r="R36" s="145" t="str">
        <f>IF(L36="","",IF($H36="",$G36,($G36*($H36^3))))</f>
        <v/>
      </c>
      <c r="S36" s="145" t="str">
        <f>IF(M36="","",IF($H36="",$G36,($G36*($H36^4))))</f>
        <v/>
      </c>
      <c r="T36" s="149" t="str">
        <f>IF(N36="","",IF($H36="",$G36,($G36*($H36^5))))</f>
        <v/>
      </c>
    </row>
    <row r="37" spans="1:20" s="146" customFormat="1" x14ac:dyDescent="0.2">
      <c r="A37" s="152" t="s">
        <v>53</v>
      </c>
      <c r="B37" s="153" t="s">
        <v>55</v>
      </c>
      <c r="C37" s="153"/>
      <c r="D37" s="153"/>
      <c r="E37" s="154"/>
      <c r="F37" s="154">
        <v>190</v>
      </c>
      <c r="G37" s="139">
        <f t="shared" si="14"/>
        <v>0</v>
      </c>
      <c r="H37" s="140"/>
      <c r="I37" s="141"/>
      <c r="J37" s="142"/>
      <c r="K37" s="142"/>
      <c r="L37" s="142"/>
      <c r="M37" s="141"/>
      <c r="N37" s="143"/>
      <c r="O37" s="144" t="str">
        <f t="shared" si="0"/>
        <v/>
      </c>
      <c r="P37" s="145" t="str">
        <f t="shared" si="1"/>
        <v/>
      </c>
      <c r="Q37" s="145" t="str">
        <f t="shared" si="2"/>
        <v/>
      </c>
      <c r="R37" s="145" t="str">
        <f t="shared" si="3"/>
        <v/>
      </c>
      <c r="S37" s="145" t="str">
        <f t="shared" si="4"/>
        <v/>
      </c>
      <c r="T37" s="149" t="str">
        <f t="shared" si="5"/>
        <v/>
      </c>
    </row>
    <row r="38" spans="1:20" ht="25.5" x14ac:dyDescent="0.2">
      <c r="A38" s="152" t="s">
        <v>109</v>
      </c>
      <c r="B38" s="153" t="s">
        <v>55</v>
      </c>
      <c r="C38" s="153"/>
      <c r="D38" s="153" t="s">
        <v>78</v>
      </c>
      <c r="E38" s="154"/>
      <c r="F38" s="154">
        <v>500</v>
      </c>
      <c r="G38" s="67">
        <f t="shared" ref="G38" si="15">E38*F38</f>
        <v>0</v>
      </c>
      <c r="H38" s="113"/>
      <c r="I38" s="82"/>
      <c r="J38" s="83"/>
      <c r="K38" s="83"/>
      <c r="L38" s="83"/>
      <c r="M38" s="82"/>
      <c r="N38" s="84"/>
      <c r="O38" s="137" t="str">
        <f t="shared" si="0"/>
        <v/>
      </c>
      <c r="P38" s="138" t="str">
        <f t="shared" ref="P38" si="16">IF(J38="","",IF($H38="",$G38,($G38*H38)))</f>
        <v/>
      </c>
      <c r="Q38" s="138" t="str">
        <f t="shared" ref="Q38" si="17">IF(K38="","",IF($H38="",$G38,($G38*($H38^2))))</f>
        <v/>
      </c>
      <c r="R38" s="138" t="str">
        <f t="shared" ref="R38" si="18">IF(L38="","",IF($H38="",$G38,($G38*($H38^3))))</f>
        <v/>
      </c>
      <c r="S38" s="138" t="str">
        <f t="shared" ref="S38" si="19">IF(M38="","",IF($H38="",$G38,($G38*($H38^4))))</f>
        <v/>
      </c>
      <c r="T38" s="148" t="str">
        <f t="shared" ref="T38" si="20">IF(N38="","",IF($H38="",$G38,($G38*($H38^5))))</f>
        <v/>
      </c>
    </row>
    <row r="39" spans="1:20" s="146" customFormat="1" ht="25.5" x14ac:dyDescent="0.2">
      <c r="A39" s="152" t="s">
        <v>107</v>
      </c>
      <c r="B39" s="153" t="s">
        <v>55</v>
      </c>
      <c r="C39" s="161"/>
      <c r="D39" s="161" t="s">
        <v>78</v>
      </c>
      <c r="E39" s="139"/>
      <c r="F39" s="139">
        <v>446</v>
      </c>
      <c r="G39" s="139">
        <f t="shared" ref="G39:G44" si="21">E39*F39</f>
        <v>0</v>
      </c>
      <c r="H39" s="156"/>
      <c r="I39" s="157"/>
      <c r="J39" s="158"/>
      <c r="K39" s="158"/>
      <c r="L39" s="158"/>
      <c r="M39" s="157"/>
      <c r="N39" s="159"/>
      <c r="O39" s="144" t="str">
        <f t="shared" si="0"/>
        <v/>
      </c>
      <c r="P39" s="145" t="str">
        <f t="shared" ref="P39:P44" si="22">IF(J39="","",IF($H39="",$G39,($G39*H39)))</f>
        <v/>
      </c>
      <c r="Q39" s="145" t="str">
        <f t="shared" ref="Q39:Q44" si="23">IF(K39="","",IF($H39="",$G39,($G39*($H39^2))))</f>
        <v/>
      </c>
      <c r="R39" s="145" t="str">
        <f t="shared" ref="R39:R44" si="24">IF(L39="","",IF($H39="",$G39,($G39*($H39^3))))</f>
        <v/>
      </c>
      <c r="S39" s="145" t="str">
        <f t="shared" ref="S39:S44" si="25">IF(M39="","",IF($H39="",$G39,($G39*($H39^4))))</f>
        <v/>
      </c>
      <c r="T39" s="149" t="str">
        <f t="shared" ref="T39:T44" si="26">IF(N39="","",IF($H39="",$G39,($G39*($H39^5))))</f>
        <v/>
      </c>
    </row>
    <row r="40" spans="1:20" ht="51" x14ac:dyDescent="0.2">
      <c r="A40" s="160" t="s">
        <v>122</v>
      </c>
      <c r="B40" s="70" t="s">
        <v>55</v>
      </c>
      <c r="D40" s="65" t="s">
        <v>78</v>
      </c>
      <c r="G40" s="67">
        <f t="shared" si="21"/>
        <v>0</v>
      </c>
      <c r="O40" s="137" t="str">
        <f t="shared" si="0"/>
        <v/>
      </c>
      <c r="P40" s="138" t="str">
        <f t="shared" si="22"/>
        <v/>
      </c>
      <c r="Q40" s="138" t="str">
        <f t="shared" si="23"/>
        <v/>
      </c>
      <c r="R40" s="138" t="str">
        <f t="shared" si="24"/>
        <v/>
      </c>
      <c r="S40" s="138" t="str">
        <f t="shared" si="25"/>
        <v/>
      </c>
      <c r="T40" s="148" t="str">
        <f t="shared" si="26"/>
        <v/>
      </c>
    </row>
    <row r="41" spans="1:20" ht="51" x14ac:dyDescent="0.2">
      <c r="A41" s="160" t="s">
        <v>123</v>
      </c>
      <c r="B41" s="70" t="s">
        <v>55</v>
      </c>
      <c r="D41" s="65" t="s">
        <v>78</v>
      </c>
      <c r="G41" s="67">
        <f t="shared" si="21"/>
        <v>0</v>
      </c>
      <c r="O41" s="137" t="str">
        <f t="shared" si="0"/>
        <v/>
      </c>
      <c r="P41" s="138" t="str">
        <f t="shared" si="22"/>
        <v/>
      </c>
      <c r="Q41" s="138" t="str">
        <f t="shared" si="23"/>
        <v/>
      </c>
      <c r="R41" s="138" t="str">
        <f t="shared" si="24"/>
        <v/>
      </c>
      <c r="S41" s="138" t="str">
        <f t="shared" si="25"/>
        <v/>
      </c>
      <c r="T41" s="148" t="str">
        <f t="shared" si="26"/>
        <v/>
      </c>
    </row>
    <row r="42" spans="1:20" ht="51" x14ac:dyDescent="0.2">
      <c r="A42" s="160" t="s">
        <v>124</v>
      </c>
      <c r="B42" s="70" t="s">
        <v>55</v>
      </c>
      <c r="D42" s="65" t="s">
        <v>78</v>
      </c>
      <c r="G42" s="67">
        <f t="shared" si="21"/>
        <v>0</v>
      </c>
      <c r="O42" s="137" t="str">
        <f t="shared" si="0"/>
        <v/>
      </c>
      <c r="P42" s="138" t="str">
        <f t="shared" si="22"/>
        <v/>
      </c>
      <c r="Q42" s="138" t="str">
        <f t="shared" si="23"/>
        <v/>
      </c>
      <c r="R42" s="138" t="str">
        <f t="shared" si="24"/>
        <v/>
      </c>
      <c r="S42" s="138" t="str">
        <f t="shared" si="25"/>
        <v/>
      </c>
      <c r="T42" s="148" t="str">
        <f t="shared" si="26"/>
        <v/>
      </c>
    </row>
    <row r="43" spans="1:20" ht="51" x14ac:dyDescent="0.2">
      <c r="A43" s="160" t="s">
        <v>126</v>
      </c>
      <c r="B43" s="70" t="s">
        <v>55</v>
      </c>
      <c r="D43" s="65" t="s">
        <v>78</v>
      </c>
      <c r="G43" s="67">
        <f t="shared" si="21"/>
        <v>0</v>
      </c>
      <c r="O43" s="137" t="str">
        <f t="shared" si="0"/>
        <v/>
      </c>
      <c r="P43" s="138" t="str">
        <f t="shared" si="22"/>
        <v/>
      </c>
      <c r="Q43" s="138" t="str">
        <f t="shared" si="23"/>
        <v/>
      </c>
      <c r="R43" s="138" t="str">
        <f t="shared" si="24"/>
        <v/>
      </c>
      <c r="S43" s="138" t="str">
        <f t="shared" si="25"/>
        <v/>
      </c>
      <c r="T43" s="148" t="str">
        <f t="shared" si="26"/>
        <v/>
      </c>
    </row>
    <row r="44" spans="1:20" ht="51" x14ac:dyDescent="0.2">
      <c r="A44" s="160" t="s">
        <v>125</v>
      </c>
      <c r="B44" s="70" t="s">
        <v>55</v>
      </c>
      <c r="D44" s="65" t="s">
        <v>78</v>
      </c>
      <c r="G44" s="67">
        <f t="shared" si="21"/>
        <v>0</v>
      </c>
      <c r="O44" s="137" t="str">
        <f t="shared" si="0"/>
        <v/>
      </c>
      <c r="P44" s="138" t="str">
        <f t="shared" si="22"/>
        <v/>
      </c>
      <c r="Q44" s="138" t="str">
        <f t="shared" si="23"/>
        <v/>
      </c>
      <c r="R44" s="138" t="str">
        <f t="shared" si="24"/>
        <v/>
      </c>
      <c r="S44" s="138" t="str">
        <f t="shared" si="25"/>
        <v/>
      </c>
      <c r="T44" s="148" t="str">
        <f t="shared" si="26"/>
        <v/>
      </c>
    </row>
    <row r="45" spans="1:20" x14ac:dyDescent="0.2">
      <c r="A45" s="69" t="s">
        <v>60</v>
      </c>
      <c r="B45" s="70" t="s">
        <v>62</v>
      </c>
      <c r="C45" s="70"/>
      <c r="D45" s="70"/>
      <c r="E45" s="71"/>
      <c r="F45" s="71"/>
      <c r="G45" s="67">
        <f>E45*F45</f>
        <v>0</v>
      </c>
      <c r="H45" s="113"/>
      <c r="I45" s="82"/>
      <c r="J45" s="83"/>
      <c r="K45" s="83"/>
      <c r="L45" s="83"/>
      <c r="M45" s="82"/>
      <c r="N45" s="84"/>
      <c r="O45" s="137" t="str">
        <f>IF($I45="","",$G45)</f>
        <v/>
      </c>
      <c r="P45" s="138" t="str">
        <f>IF(J45="","",IF($H45="",$G45,($G45*H45)))</f>
        <v/>
      </c>
      <c r="Q45" s="138" t="str">
        <f>IF(K45="","",IF($H45="",$G45,($G45*($H45^2))))</f>
        <v/>
      </c>
      <c r="R45" s="138" t="str">
        <f>IF(L45="","",IF($H45="",$G45,($G45*($H45^3))))</f>
        <v/>
      </c>
      <c r="S45" s="138" t="str">
        <f>IF(M45="","",IF($H45="",$G45,($G45*($H45^4))))</f>
        <v/>
      </c>
      <c r="T45" s="148" t="str">
        <f>IF(N45="","",IF($H45="",$G45,($G45*($H45^5))))</f>
        <v/>
      </c>
    </row>
    <row r="46" spans="1:20" x14ac:dyDescent="0.2">
      <c r="A46" s="69" t="s">
        <v>61</v>
      </c>
      <c r="B46" s="70" t="s">
        <v>62</v>
      </c>
      <c r="C46" s="70"/>
      <c r="D46" s="70"/>
      <c r="E46" s="71"/>
      <c r="F46" s="71"/>
      <c r="G46" s="67">
        <f>E46*F46</f>
        <v>0</v>
      </c>
      <c r="H46" s="113"/>
      <c r="I46" s="82"/>
      <c r="J46" s="83"/>
      <c r="K46" s="83"/>
      <c r="L46" s="83"/>
      <c r="M46" s="82"/>
      <c r="N46" s="84"/>
      <c r="O46" s="137" t="str">
        <f>IF($I46="","",$G46)</f>
        <v/>
      </c>
      <c r="P46" s="138" t="str">
        <f>IF(J46="","",IF($H46="",$G46,($G46*H46)))</f>
        <v/>
      </c>
      <c r="Q46" s="138" t="str">
        <f>IF(K46="","",IF($H46="",$G46,($G46*($H46^2))))</f>
        <v/>
      </c>
      <c r="R46" s="138" t="str">
        <f>IF(L46="","",IF($H46="",$G46,($G46*($H46^3))))</f>
        <v/>
      </c>
      <c r="S46" s="138" t="str">
        <f>IF(M46="","",IF($H46="",$G46,($G46*($H46^4))))</f>
        <v/>
      </c>
      <c r="T46" s="148" t="str">
        <f>IF(N46="","",IF($H46="",$G46,($G46*($H46^5))))</f>
        <v/>
      </c>
    </row>
  </sheetData>
  <phoneticPr fontId="0" type="noConversion"/>
  <dataValidations count="1">
    <dataValidation type="list" allowBlank="1" showInputMessage="1" showErrorMessage="1" sqref="WVL24:WVL31 IZ24:IZ31 SV24:SV31 ACR24:ACR31 AMN24:AMN31 AWJ24:AWJ31 BGF24:BGF31 BQB24:BQB31 BZX24:BZX31 CJT24:CJT31 CTP24:CTP31 DDL24:DDL31 DNH24:DNH31 DXD24:DXD31 EGZ24:EGZ31 EQV24:EQV31 FAR24:FAR31 FKN24:FKN31 FUJ24:FUJ31 GEF24:GEF31 GOB24:GOB31 GXX24:GXX31 HHT24:HHT31 HRP24:HRP31 IBL24:IBL31 ILH24:ILH31 IVD24:IVD31 JEZ24:JEZ31 JOV24:JOV31 JYR24:JYR31 KIN24:KIN31 KSJ24:KSJ31 LCF24:LCF31 LMB24:LMB31 LVX24:LVX31 MFT24:MFT31 MPP24:MPP31 MZL24:MZL31 NJH24:NJH31 NTD24:NTD31 OCZ24:OCZ31 OMV24:OMV31 OWR24:OWR31 PGN24:PGN31 PQJ24:PQJ31 QAF24:QAF31 QKB24:QKB31 QTX24:QTX31 RDT24:RDT31 RNP24:RNP31 RXL24:RXL31 SHH24:SHH31 SRD24:SRD31 TAZ24:TAZ31 TKV24:TKV31 TUR24:TUR31 UEN24:UEN31 UOJ24:UOJ31 UYF24:UYF31 VIB24:VIB31 VRX24:VRX31 WBT24:WBT31 WLP24:WLP31 D3:D48" xr:uid="{00000000-0002-0000-0300-000000000000}">
      <formula1>$AC$3:$AC$7</formula1>
    </dataValidation>
  </dataValidations>
  <printOptions horizontalCentered="1" gridLines="1"/>
  <pageMargins left="0.25" right="0.25" top="1.28" bottom="1.3" header="0.48" footer="0.53"/>
  <pageSetup scale="90" orientation="landscape" r:id="rId1"/>
  <headerFooter alignWithMargins="0">
    <oddHeader>&amp;L&lt;&lt;Type 8 Character Project ID Here&gt;&gt;&amp;C&amp;"Arial,Bold"&amp;12Oakland County -- &lt;&lt;Type Project Name Here&gt;&gt;&amp;"Arial,Regular"&amp;10
Return on Investment Analysis
&amp;A
&amp;RDate: 02/22/2022</oddHeader>
    <oddFooter>&amp;L&amp;8&amp;F/&amp;A
Date Printed: &amp;D
Page &amp;P&amp;R&amp;8REV: February 22, 2022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M41"/>
  <sheetViews>
    <sheetView zoomScale="95" workbookViewId="0">
      <pane xSplit="2" ySplit="1" topLeftCell="C2" activePane="bottomRight" state="frozenSplit"/>
      <selection activeCell="K34" sqref="K34"/>
      <selection pane="topRight" activeCell="K34" sqref="K34"/>
      <selection pane="bottomLeft" activeCell="K34" sqref="K34"/>
      <selection pane="bottomRight" activeCell="K34" sqref="K34"/>
    </sheetView>
  </sheetViews>
  <sheetFormatPr defaultColWidth="12.7109375" defaultRowHeight="12.75" x14ac:dyDescent="0.2"/>
  <cols>
    <col min="1" max="1" width="2.7109375" style="29" customWidth="1"/>
    <col min="2" max="2" width="36.7109375" style="28" customWidth="1"/>
    <col min="3" max="8" width="14.7109375" style="1" customWidth="1"/>
    <col min="9" max="9" width="14.7109375" style="13" customWidth="1"/>
    <col min="10" max="10" width="15.7109375" style="1" customWidth="1"/>
    <col min="11" max="13" width="12.7109375" style="2" customWidth="1"/>
    <col min="14" max="16384" width="12.7109375" style="3"/>
  </cols>
  <sheetData>
    <row r="1" spans="1:13" s="18" customFormat="1" ht="13.5" thickBot="1" x14ac:dyDescent="0.25">
      <c r="A1" s="31"/>
      <c r="B1" s="32" t="s">
        <v>10</v>
      </c>
      <c r="C1" s="15" t="s">
        <v>1</v>
      </c>
      <c r="D1" s="15" t="s">
        <v>4</v>
      </c>
      <c r="E1" s="15" t="s">
        <v>2</v>
      </c>
      <c r="F1" s="15" t="s">
        <v>5</v>
      </c>
      <c r="G1" s="15" t="s">
        <v>6</v>
      </c>
      <c r="H1" s="15" t="s">
        <v>3</v>
      </c>
      <c r="I1" s="33" t="s">
        <v>7</v>
      </c>
      <c r="J1" s="15"/>
      <c r="K1" s="17"/>
      <c r="L1" s="17"/>
      <c r="M1" s="17"/>
    </row>
    <row r="2" spans="1:13" ht="13.5" thickTop="1" x14ac:dyDescent="0.2">
      <c r="A2" s="30" t="s">
        <v>45</v>
      </c>
      <c r="B2" s="26"/>
      <c r="C2" s="7"/>
      <c r="D2" s="7"/>
      <c r="E2" s="7"/>
      <c r="F2" s="7"/>
      <c r="G2" s="7"/>
      <c r="H2" s="7"/>
      <c r="I2" s="24"/>
    </row>
    <row r="3" spans="1:13" s="97" customFormat="1" x14ac:dyDescent="0.2">
      <c r="A3" s="88"/>
      <c r="B3" s="92" t="str">
        <f>'Cost Detail'!A3</f>
        <v>IT Hours - New Development</v>
      </c>
      <c r="C3" s="93" t="str">
        <f>'Cost Detail'!O3</f>
        <v/>
      </c>
      <c r="D3" s="93" t="str">
        <f>'Cost Detail'!P3</f>
        <v/>
      </c>
      <c r="E3" s="93" t="str">
        <f>'Cost Detail'!Q3</f>
        <v/>
      </c>
      <c r="F3" s="93" t="str">
        <f>'Cost Detail'!R3</f>
        <v/>
      </c>
      <c r="G3" s="93" t="str">
        <f>'Cost Detail'!S3</f>
        <v/>
      </c>
      <c r="H3" s="93" t="str">
        <f>'Cost Detail'!T3</f>
        <v/>
      </c>
      <c r="I3" s="94" t="str">
        <f t="shared" ref="I3:I10" si="0">IF(SUM(C3:H3)=0,"",SUM(C3:H3))</f>
        <v/>
      </c>
      <c r="J3" s="95"/>
      <c r="K3" s="96"/>
      <c r="L3" s="96"/>
      <c r="M3" s="96"/>
    </row>
    <row r="4" spans="1:13" s="97" customFormat="1" x14ac:dyDescent="0.2">
      <c r="A4" s="88"/>
      <c r="B4" s="92" t="str">
        <f>'Cost Detail'!A4</f>
        <v xml:space="preserve">IT Hours - System Maintenance </v>
      </c>
      <c r="C4" s="93" t="str">
        <f>'Cost Detail'!O4</f>
        <v/>
      </c>
      <c r="D4" s="93" t="str">
        <f>'Cost Detail'!P4</f>
        <v/>
      </c>
      <c r="E4" s="93" t="str">
        <f>'Cost Detail'!Q4</f>
        <v/>
      </c>
      <c r="F4" s="93" t="str">
        <f>'Cost Detail'!R4</f>
        <v/>
      </c>
      <c r="G4" s="93" t="str">
        <f>'Cost Detail'!S4</f>
        <v/>
      </c>
      <c r="H4" s="93" t="str">
        <f>'Cost Detail'!T4</f>
        <v/>
      </c>
      <c r="I4" s="94" t="str">
        <f t="shared" si="0"/>
        <v/>
      </c>
      <c r="J4" s="95"/>
      <c r="K4" s="96"/>
      <c r="L4" s="96"/>
      <c r="M4" s="96"/>
    </row>
    <row r="5" spans="1:13" s="97" customFormat="1" x14ac:dyDescent="0.2">
      <c r="A5" s="88"/>
      <c r="B5" s="92" t="str">
        <f>'Cost Detail'!A5</f>
        <v>IT Hours - Customer Support</v>
      </c>
      <c r="C5" s="93" t="str">
        <f>'Cost Detail'!O5</f>
        <v/>
      </c>
      <c r="D5" s="93" t="str">
        <f>'Cost Detail'!P5</f>
        <v/>
      </c>
      <c r="E5" s="93" t="str">
        <f>'Cost Detail'!Q5</f>
        <v/>
      </c>
      <c r="F5" s="93" t="str">
        <f>'Cost Detail'!R5</f>
        <v/>
      </c>
      <c r="G5" s="93" t="str">
        <f>'Cost Detail'!S5</f>
        <v/>
      </c>
      <c r="H5" s="93" t="str">
        <f>'Cost Detail'!T5</f>
        <v/>
      </c>
      <c r="I5" s="94" t="str">
        <f t="shared" si="0"/>
        <v/>
      </c>
      <c r="J5" s="95"/>
      <c r="K5" s="96"/>
      <c r="L5" s="96"/>
      <c r="M5" s="96"/>
    </row>
    <row r="6" spans="1:13" s="97" customFormat="1" x14ac:dyDescent="0.2">
      <c r="A6" s="88"/>
      <c r="B6" s="92" t="str">
        <f>'Cost Detail'!A6</f>
        <v>IT Hours - Planned Maintenance</v>
      </c>
      <c r="C6" s="93" t="str">
        <f>'Cost Detail'!O6</f>
        <v/>
      </c>
      <c r="D6" s="93" t="str">
        <f>'Cost Detail'!P6</f>
        <v/>
      </c>
      <c r="E6" s="93" t="str">
        <f>'Cost Detail'!Q6</f>
        <v/>
      </c>
      <c r="F6" s="93" t="str">
        <f>'Cost Detail'!R6</f>
        <v/>
      </c>
      <c r="G6" s="93" t="str">
        <f>'Cost Detail'!S6</f>
        <v/>
      </c>
      <c r="H6" s="93" t="str">
        <f>'Cost Detail'!T6</f>
        <v/>
      </c>
      <c r="I6" s="94" t="str">
        <f t="shared" si="0"/>
        <v/>
      </c>
      <c r="J6" s="95"/>
      <c r="K6" s="96"/>
      <c r="L6" s="96"/>
      <c r="M6" s="96"/>
    </row>
    <row r="7" spans="1:13" s="97" customFormat="1" x14ac:dyDescent="0.2">
      <c r="A7" s="88"/>
      <c r="B7" s="92" t="str">
        <f>'Cost Detail'!A7</f>
        <v>User Hours - New Development</v>
      </c>
      <c r="C7" s="93" t="str">
        <f>'Cost Detail'!O7</f>
        <v/>
      </c>
      <c r="D7" s="93" t="str">
        <f>'Cost Detail'!P7</f>
        <v/>
      </c>
      <c r="E7" s="93" t="str">
        <f>'Cost Detail'!Q7</f>
        <v/>
      </c>
      <c r="F7" s="93" t="str">
        <f>'Cost Detail'!R7</f>
        <v/>
      </c>
      <c r="G7" s="93" t="str">
        <f>'Cost Detail'!S7</f>
        <v/>
      </c>
      <c r="H7" s="93" t="str">
        <f>'Cost Detail'!T7</f>
        <v/>
      </c>
      <c r="I7" s="94" t="str">
        <f t="shared" si="0"/>
        <v/>
      </c>
      <c r="J7" s="95"/>
      <c r="K7" s="96"/>
      <c r="L7" s="96"/>
      <c r="M7" s="96"/>
    </row>
    <row r="8" spans="1:13" s="97" customFormat="1" x14ac:dyDescent="0.2">
      <c r="A8" s="88"/>
      <c r="B8" s="92" t="str">
        <f>'Cost Detail'!A8</f>
        <v>User Hours - PTNE/OT</v>
      </c>
      <c r="C8" s="93" t="str">
        <f>'Cost Detail'!O8</f>
        <v/>
      </c>
      <c r="D8" s="93" t="str">
        <f>'Cost Detail'!P8</f>
        <v/>
      </c>
      <c r="E8" s="93" t="str">
        <f>'Cost Detail'!Q8</f>
        <v/>
      </c>
      <c r="F8" s="93" t="str">
        <f>'Cost Detail'!R8</f>
        <v/>
      </c>
      <c r="G8" s="93" t="str">
        <f>'Cost Detail'!S8</f>
        <v/>
      </c>
      <c r="H8" s="93" t="str">
        <f>'Cost Detail'!T8</f>
        <v/>
      </c>
      <c r="I8" s="94" t="str">
        <f t="shared" si="0"/>
        <v/>
      </c>
      <c r="J8" s="95"/>
      <c r="K8" s="96"/>
      <c r="L8" s="96"/>
      <c r="M8" s="96"/>
    </row>
    <row r="9" spans="1:13" s="97" customFormat="1" x14ac:dyDescent="0.2">
      <c r="A9" s="88"/>
      <c r="B9" s="92" t="str">
        <f>'Cost Detail'!A9</f>
        <v>Contractor Professional Services</v>
      </c>
      <c r="C9" s="93" t="str">
        <f>'Cost Detail'!O9</f>
        <v/>
      </c>
      <c r="D9" s="93" t="str">
        <f>'Cost Detail'!P9</f>
        <v/>
      </c>
      <c r="E9" s="93" t="str">
        <f>'Cost Detail'!Q9</f>
        <v/>
      </c>
      <c r="F9" s="93" t="str">
        <f>'Cost Detail'!R9</f>
        <v/>
      </c>
      <c r="G9" s="93" t="str">
        <f>'Cost Detail'!S9</f>
        <v/>
      </c>
      <c r="H9" s="93" t="str">
        <f>'Cost Detail'!T9</f>
        <v/>
      </c>
      <c r="I9" s="94" t="str">
        <f t="shared" si="0"/>
        <v/>
      </c>
      <c r="J9" s="95"/>
      <c r="K9" s="96"/>
      <c r="L9" s="96"/>
      <c r="M9" s="96"/>
    </row>
    <row r="10" spans="1:13" s="97" customFormat="1" x14ac:dyDescent="0.2">
      <c r="A10" s="88"/>
      <c r="B10" s="98" t="s">
        <v>13</v>
      </c>
      <c r="C10" s="99" t="str">
        <f t="shared" ref="C10:H10" si="1">IF(SUM(C3:C9)=0,"",SUM(C3:C9))</f>
        <v/>
      </c>
      <c r="D10" s="99" t="str">
        <f t="shared" si="1"/>
        <v/>
      </c>
      <c r="E10" s="99" t="str">
        <f t="shared" si="1"/>
        <v/>
      </c>
      <c r="F10" s="99" t="str">
        <f t="shared" si="1"/>
        <v/>
      </c>
      <c r="G10" s="99" t="str">
        <f t="shared" si="1"/>
        <v/>
      </c>
      <c r="H10" s="99" t="str">
        <f t="shared" si="1"/>
        <v/>
      </c>
      <c r="I10" s="100" t="str">
        <f t="shared" si="0"/>
        <v/>
      </c>
      <c r="J10" s="95" t="str">
        <f>IF(SUM(I3:I9)=0,"",SUM(I3:I9))</f>
        <v/>
      </c>
      <c r="K10" s="96"/>
      <c r="L10" s="96"/>
      <c r="M10" s="96"/>
    </row>
    <row r="11" spans="1:13" x14ac:dyDescent="0.2">
      <c r="A11" s="90" t="s">
        <v>15</v>
      </c>
      <c r="B11" s="27"/>
      <c r="C11" s="7"/>
      <c r="D11" s="7"/>
      <c r="E11" s="7"/>
      <c r="F11" s="7"/>
      <c r="G11" s="7"/>
      <c r="H11" s="7"/>
      <c r="I11" s="24"/>
    </row>
    <row r="12" spans="1:13" x14ac:dyDescent="0.2">
      <c r="A12" s="88"/>
      <c r="B12" s="85"/>
      <c r="C12" s="86"/>
      <c r="D12" s="86"/>
      <c r="E12" s="86"/>
      <c r="F12" s="86"/>
      <c r="G12" s="86"/>
      <c r="H12" s="86"/>
      <c r="I12" s="24" t="str">
        <f t="shared" ref="I12:I18" si="2">IF(SUM(C12:H12)=0,"",SUM(C12:H12))</f>
        <v/>
      </c>
    </row>
    <row r="13" spans="1:13" x14ac:dyDescent="0.2">
      <c r="A13" s="88"/>
      <c r="B13" s="85"/>
      <c r="C13" s="86"/>
      <c r="D13" s="86"/>
      <c r="E13" s="86"/>
      <c r="F13" s="86"/>
      <c r="G13" s="86"/>
      <c r="H13" s="86"/>
      <c r="I13" s="24" t="str">
        <f t="shared" si="2"/>
        <v/>
      </c>
    </row>
    <row r="14" spans="1:13" x14ac:dyDescent="0.2">
      <c r="A14" s="88"/>
      <c r="B14" s="85"/>
      <c r="C14" s="86"/>
      <c r="D14" s="86"/>
      <c r="E14" s="86"/>
      <c r="F14" s="86"/>
      <c r="G14" s="86"/>
      <c r="H14" s="86"/>
      <c r="I14" s="24" t="str">
        <f t="shared" si="2"/>
        <v/>
      </c>
    </row>
    <row r="15" spans="1:13" x14ac:dyDescent="0.2">
      <c r="A15" s="88"/>
      <c r="B15" s="85"/>
      <c r="C15" s="86"/>
      <c r="D15" s="86"/>
      <c r="E15" s="86"/>
      <c r="F15" s="86"/>
      <c r="G15" s="86"/>
      <c r="H15" s="86"/>
      <c r="I15" s="24" t="str">
        <f t="shared" si="2"/>
        <v/>
      </c>
    </row>
    <row r="16" spans="1:13" x14ac:dyDescent="0.2">
      <c r="A16" s="88"/>
      <c r="B16" s="85"/>
      <c r="C16" s="86"/>
      <c r="D16" s="86"/>
      <c r="E16" s="86"/>
      <c r="F16" s="86"/>
      <c r="G16" s="86"/>
      <c r="H16" s="86"/>
      <c r="I16" s="24" t="str">
        <f t="shared" si="2"/>
        <v/>
      </c>
    </row>
    <row r="17" spans="1:10" x14ac:dyDescent="0.2">
      <c r="A17" s="88"/>
      <c r="B17" s="85"/>
      <c r="C17" s="86"/>
      <c r="D17" s="86"/>
      <c r="E17" s="86"/>
      <c r="F17" s="86"/>
      <c r="G17" s="86"/>
      <c r="H17" s="86"/>
      <c r="I17" s="24" t="str">
        <f t="shared" si="2"/>
        <v/>
      </c>
    </row>
    <row r="18" spans="1:10" x14ac:dyDescent="0.2">
      <c r="B18" s="36" t="s">
        <v>11</v>
      </c>
      <c r="C18" s="11" t="str">
        <f t="shared" ref="C18:H18" si="3">IF(SUM(C12:C17)=0,"",SUM(C12:C17))</f>
        <v/>
      </c>
      <c r="D18" s="11" t="str">
        <f t="shared" si="3"/>
        <v/>
      </c>
      <c r="E18" s="11" t="str">
        <f t="shared" si="3"/>
        <v/>
      </c>
      <c r="F18" s="11" t="str">
        <f t="shared" si="3"/>
        <v/>
      </c>
      <c r="G18" s="11" t="str">
        <f t="shared" si="3"/>
        <v/>
      </c>
      <c r="H18" s="11" t="str">
        <f t="shared" si="3"/>
        <v/>
      </c>
      <c r="I18" s="25" t="str">
        <f t="shared" si="2"/>
        <v/>
      </c>
      <c r="J18" s="1" t="str">
        <f>IF(SUM(I12:I17)=0,"",SUM(I12:I17))</f>
        <v/>
      </c>
    </row>
    <row r="19" spans="1:10" x14ac:dyDescent="0.2">
      <c r="A19" s="91" t="s">
        <v>16</v>
      </c>
      <c r="B19" s="27"/>
      <c r="C19" s="7"/>
      <c r="D19" s="7"/>
      <c r="E19" s="7"/>
      <c r="F19" s="7"/>
      <c r="G19" s="7"/>
      <c r="H19" s="7"/>
      <c r="I19" s="24"/>
    </row>
    <row r="20" spans="1:10" x14ac:dyDescent="0.2">
      <c r="A20" s="89"/>
      <c r="B20" s="85"/>
      <c r="C20" s="86"/>
      <c r="D20" s="86"/>
      <c r="E20" s="86"/>
      <c r="F20" s="86"/>
      <c r="G20" s="86"/>
      <c r="H20" s="86"/>
      <c r="I20" s="24" t="str">
        <f t="shared" ref="I20:I27" si="4">IF(SUM(C20:H20)=0,"",SUM(C20:H20))</f>
        <v/>
      </c>
    </row>
    <row r="21" spans="1:10" x14ac:dyDescent="0.2">
      <c r="A21" s="88"/>
      <c r="B21" s="85"/>
      <c r="C21" s="86"/>
      <c r="D21" s="86"/>
      <c r="E21" s="86"/>
      <c r="F21" s="86"/>
      <c r="G21" s="86"/>
      <c r="H21" s="86"/>
      <c r="I21" s="24" t="str">
        <f t="shared" si="4"/>
        <v/>
      </c>
    </row>
    <row r="22" spans="1:10" x14ac:dyDescent="0.2">
      <c r="A22" s="88"/>
      <c r="B22" s="85"/>
      <c r="C22" s="86"/>
      <c r="D22" s="86"/>
      <c r="E22" s="86"/>
      <c r="F22" s="86"/>
      <c r="G22" s="86"/>
      <c r="H22" s="86"/>
      <c r="I22" s="24" t="str">
        <f t="shared" si="4"/>
        <v/>
      </c>
    </row>
    <row r="23" spans="1:10" x14ac:dyDescent="0.2">
      <c r="A23" s="88"/>
      <c r="B23" s="85"/>
      <c r="C23" s="86"/>
      <c r="D23" s="86"/>
      <c r="E23" s="86"/>
      <c r="F23" s="86"/>
      <c r="G23" s="86"/>
      <c r="H23" s="86"/>
      <c r="I23" s="24" t="str">
        <f t="shared" si="4"/>
        <v/>
      </c>
    </row>
    <row r="24" spans="1:10" x14ac:dyDescent="0.2">
      <c r="A24" s="88"/>
      <c r="B24" s="85"/>
      <c r="C24" s="86"/>
      <c r="D24" s="86"/>
      <c r="E24" s="86"/>
      <c r="F24" s="86"/>
      <c r="G24" s="86"/>
      <c r="H24" s="86"/>
      <c r="I24" s="24" t="str">
        <f t="shared" si="4"/>
        <v/>
      </c>
    </row>
    <row r="25" spans="1:10" x14ac:dyDescent="0.2">
      <c r="B25" s="36" t="s">
        <v>12</v>
      </c>
      <c r="C25" s="11" t="str">
        <f t="shared" ref="C25:H25" si="5">IF(SUM(C20:C24)=0,"",SUM(C20:C24))</f>
        <v/>
      </c>
      <c r="D25" s="11" t="str">
        <f t="shared" si="5"/>
        <v/>
      </c>
      <c r="E25" s="11" t="str">
        <f t="shared" si="5"/>
        <v/>
      </c>
      <c r="F25" s="11" t="str">
        <f t="shared" si="5"/>
        <v/>
      </c>
      <c r="G25" s="11" t="str">
        <f t="shared" si="5"/>
        <v/>
      </c>
      <c r="H25" s="11" t="str">
        <f t="shared" si="5"/>
        <v/>
      </c>
      <c r="I25" s="25" t="str">
        <f t="shared" si="4"/>
        <v/>
      </c>
      <c r="J25" s="1" t="str">
        <f>IF(SUM(I20:I24)=0,"",SUM(I20:I24))</f>
        <v/>
      </c>
    </row>
    <row r="26" spans="1:10" x14ac:dyDescent="0.2">
      <c r="A26" s="91" t="s">
        <v>40</v>
      </c>
      <c r="B26" s="27"/>
      <c r="C26" s="7"/>
      <c r="D26" s="7"/>
      <c r="E26" s="7"/>
      <c r="F26" s="7"/>
      <c r="G26" s="7"/>
      <c r="H26" s="7"/>
      <c r="I26" s="24"/>
    </row>
    <row r="27" spans="1:10" x14ac:dyDescent="0.2">
      <c r="A27" s="88"/>
      <c r="B27" s="85"/>
      <c r="C27" s="86"/>
      <c r="D27" s="86"/>
      <c r="E27" s="86"/>
      <c r="F27" s="86"/>
      <c r="G27" s="86"/>
      <c r="H27" s="86"/>
      <c r="I27" s="24" t="str">
        <f t="shared" si="4"/>
        <v/>
      </c>
    </row>
    <row r="28" spans="1:10" x14ac:dyDescent="0.2">
      <c r="A28" s="88"/>
      <c r="B28" s="85"/>
      <c r="C28" s="86"/>
      <c r="D28" s="86"/>
      <c r="E28" s="86"/>
      <c r="F28" s="86"/>
      <c r="G28" s="86"/>
      <c r="H28" s="86"/>
      <c r="I28" s="24" t="str">
        <f>IF(SUM(C28:H28)=0,"",SUM(C28:H28))</f>
        <v/>
      </c>
    </row>
    <row r="29" spans="1:10" x14ac:dyDescent="0.2">
      <c r="A29" s="88"/>
      <c r="B29" s="85"/>
      <c r="C29" s="86"/>
      <c r="D29" s="86"/>
      <c r="E29" s="86"/>
      <c r="F29" s="86"/>
      <c r="G29" s="86"/>
      <c r="H29" s="86"/>
      <c r="I29" s="24" t="str">
        <f>IF(SUM(C29:H29)=0,"",SUM(C29:H29))</f>
        <v/>
      </c>
    </row>
    <row r="30" spans="1:10" x14ac:dyDescent="0.2">
      <c r="A30" s="88"/>
      <c r="B30" s="85"/>
      <c r="C30" s="86"/>
      <c r="D30" s="86"/>
      <c r="E30" s="86"/>
      <c r="F30" s="86"/>
      <c r="G30" s="86"/>
      <c r="H30" s="86"/>
      <c r="I30" s="24" t="str">
        <f>IF(SUM(C30:H30)=0,"",SUM(C30:H30))</f>
        <v/>
      </c>
    </row>
    <row r="31" spans="1:10" x14ac:dyDescent="0.2">
      <c r="A31" s="88"/>
      <c r="B31" s="85"/>
      <c r="C31" s="86"/>
      <c r="D31" s="86"/>
      <c r="E31" s="86"/>
      <c r="F31" s="86"/>
      <c r="G31" s="86"/>
      <c r="H31" s="86"/>
      <c r="I31" s="24" t="str">
        <f>IF(SUM(C31:H31)=0,"",SUM(C31:H31))</f>
        <v/>
      </c>
    </row>
    <row r="32" spans="1:10" x14ac:dyDescent="0.2">
      <c r="B32" s="36" t="s">
        <v>42</v>
      </c>
      <c r="C32" s="11" t="str">
        <f t="shared" ref="C32:H32" si="6">IF(SUM(C27:C31)=0,"",SUM(C27:C31))</f>
        <v/>
      </c>
      <c r="D32" s="11" t="str">
        <f t="shared" si="6"/>
        <v/>
      </c>
      <c r="E32" s="11" t="str">
        <f t="shared" si="6"/>
        <v/>
      </c>
      <c r="F32" s="11" t="str">
        <f t="shared" si="6"/>
        <v/>
      </c>
      <c r="G32" s="11" t="str">
        <f t="shared" si="6"/>
        <v/>
      </c>
      <c r="H32" s="11" t="str">
        <f t="shared" si="6"/>
        <v/>
      </c>
      <c r="I32" s="25" t="str">
        <f>IF(SUM(C32:H32)=0,"",SUM(C32:H32))</f>
        <v/>
      </c>
      <c r="J32" s="1" t="str">
        <f>IF(SUM(I27:I31)=0,"",SUM(I27:I31))</f>
        <v/>
      </c>
    </row>
    <row r="33" spans="1:10" x14ac:dyDescent="0.2">
      <c r="A33" s="30" t="s">
        <v>17</v>
      </c>
      <c r="B33" s="27"/>
      <c r="C33" s="7"/>
      <c r="D33" s="7"/>
      <c r="E33" s="7"/>
      <c r="F33" s="7"/>
      <c r="G33" s="7"/>
      <c r="H33" s="7"/>
      <c r="I33" s="24"/>
    </row>
    <row r="34" spans="1:10" x14ac:dyDescent="0.2">
      <c r="A34" s="88"/>
      <c r="B34" s="85"/>
      <c r="C34" s="86"/>
      <c r="D34" s="86"/>
      <c r="E34" s="86"/>
      <c r="F34" s="86"/>
      <c r="G34" s="86"/>
      <c r="H34" s="86"/>
      <c r="I34" s="24" t="str">
        <f t="shared" ref="I34:I40" si="7">IF(SUM(C34:H34)=0,"",SUM(C34:H34))</f>
        <v/>
      </c>
    </row>
    <row r="35" spans="1:10" x14ac:dyDescent="0.2">
      <c r="A35" s="88"/>
      <c r="B35" s="85"/>
      <c r="C35" s="86"/>
      <c r="D35" s="86"/>
      <c r="E35" s="86"/>
      <c r="F35" s="86"/>
      <c r="G35" s="86"/>
      <c r="H35" s="86"/>
      <c r="I35" s="24" t="str">
        <f t="shared" si="7"/>
        <v/>
      </c>
    </row>
    <row r="36" spans="1:10" x14ac:dyDescent="0.2">
      <c r="B36" s="36" t="s">
        <v>14</v>
      </c>
      <c r="C36" s="11" t="str">
        <f t="shared" ref="C36:H36" si="8">IF(SUM(C34:C35)=0,"",SUM(C34:C35))</f>
        <v/>
      </c>
      <c r="D36" s="11" t="str">
        <f t="shared" si="8"/>
        <v/>
      </c>
      <c r="E36" s="11" t="str">
        <f t="shared" si="8"/>
        <v/>
      </c>
      <c r="F36" s="11" t="str">
        <f t="shared" si="8"/>
        <v/>
      </c>
      <c r="G36" s="11" t="str">
        <f t="shared" si="8"/>
        <v/>
      </c>
      <c r="H36" s="11" t="str">
        <f t="shared" si="8"/>
        <v/>
      </c>
      <c r="I36" s="25" t="str">
        <f t="shared" si="7"/>
        <v/>
      </c>
      <c r="J36" s="1" t="str">
        <f>IF(SUM(I34:I35)=0,"",SUM(I34:I35))</f>
        <v/>
      </c>
    </row>
    <row r="37" spans="1:10" x14ac:dyDescent="0.2">
      <c r="A37" s="91" t="s">
        <v>18</v>
      </c>
      <c r="B37" s="27"/>
      <c r="C37" s="7"/>
      <c r="D37" s="7"/>
      <c r="E37" s="7"/>
      <c r="F37" s="7"/>
      <c r="G37" s="7"/>
      <c r="H37" s="7"/>
      <c r="I37" s="24"/>
    </row>
    <row r="38" spans="1:10" x14ac:dyDescent="0.2">
      <c r="A38" s="88"/>
      <c r="B38" s="85"/>
      <c r="C38" s="86"/>
      <c r="D38" s="86"/>
      <c r="E38" s="86"/>
      <c r="F38" s="86"/>
      <c r="G38" s="86"/>
      <c r="H38" s="86"/>
      <c r="I38" s="24" t="str">
        <f t="shared" si="7"/>
        <v/>
      </c>
    </row>
    <row r="39" spans="1:10" x14ac:dyDescent="0.2">
      <c r="A39" s="88"/>
      <c r="B39" s="85"/>
      <c r="C39" s="86"/>
      <c r="D39" s="86"/>
      <c r="E39" s="86"/>
      <c r="F39" s="86"/>
      <c r="G39" s="86"/>
      <c r="H39" s="86"/>
      <c r="I39" s="24" t="str">
        <f t="shared" si="7"/>
        <v/>
      </c>
    </row>
    <row r="40" spans="1:10" x14ac:dyDescent="0.2">
      <c r="B40" s="36" t="s">
        <v>19</v>
      </c>
      <c r="C40" s="11" t="str">
        <f t="shared" ref="C40:H40" si="9">IF(SUM(C38:C39)=0,"",SUM(C38:C39))</f>
        <v/>
      </c>
      <c r="D40" s="11" t="str">
        <f t="shared" si="9"/>
        <v/>
      </c>
      <c r="E40" s="11" t="str">
        <f t="shared" si="9"/>
        <v/>
      </c>
      <c r="F40" s="11" t="str">
        <f t="shared" si="9"/>
        <v/>
      </c>
      <c r="G40" s="11" t="str">
        <f t="shared" si="9"/>
        <v/>
      </c>
      <c r="H40" s="11" t="str">
        <f t="shared" si="9"/>
        <v/>
      </c>
      <c r="I40" s="25" t="str">
        <f t="shared" si="7"/>
        <v/>
      </c>
      <c r="J40" s="1" t="str">
        <f>IF(SUM(I38:I39)=0,"",SUM(I38:I39))</f>
        <v/>
      </c>
    </row>
    <row r="41" spans="1:10" x14ac:dyDescent="0.2">
      <c r="A41" s="30" t="s">
        <v>28</v>
      </c>
      <c r="B41" s="27"/>
      <c r="C41" s="11" t="str">
        <f t="shared" ref="C41:H41" si="10">IF(SUM(C10,C18,C25,C32,C36,C40)=0,"",SUM(C10,C18,C25,C32,C36,C40))</f>
        <v/>
      </c>
      <c r="D41" s="11" t="str">
        <f t="shared" si="10"/>
        <v/>
      </c>
      <c r="E41" s="11" t="str">
        <f t="shared" si="10"/>
        <v/>
      </c>
      <c r="F41" s="11" t="str">
        <f t="shared" si="10"/>
        <v/>
      </c>
      <c r="G41" s="11" t="str">
        <f t="shared" si="10"/>
        <v/>
      </c>
      <c r="H41" s="11" t="str">
        <f t="shared" si="10"/>
        <v/>
      </c>
      <c r="I41" s="25" t="str">
        <f>IF(SUM(C41:H41)=0,"",SUM(C41:H41))</f>
        <v/>
      </c>
      <c r="J41" s="1" t="str">
        <f>IF(SUM(I10,I18,I25,I32,I36,I40)=0,"",SUM(I10,I18,I25,I32,I36,I40))</f>
        <v/>
      </c>
    </row>
  </sheetData>
  <sheetProtection sheet="1" objects="1" scenarios="1"/>
  <phoneticPr fontId="0" type="noConversion"/>
  <printOptions horizontalCentered="1" gridLines="1"/>
  <pageMargins left="0.25" right="0.25" top="1.28" bottom="1.3" header="0.48" footer="0.53"/>
  <pageSetup scale="82" orientation="landscape" r:id="rId1"/>
  <headerFooter alignWithMargins="0">
    <oddHeader>&amp;L&lt;&lt;Type 8 Character Project ID Here&gt;&gt;&amp;C&amp;"Arial,Bold"&amp;12Oakland County -- &lt;&lt;Type Project Name Here&gt;&gt;&amp;"Arial,Regular"&amp;10
Return on Investment Analysis
&amp;A
&amp;RDate: 02/22/2022</oddHeader>
    <oddFooter>&amp;L&amp;8&amp;F/&amp;A
Date Printed: &amp;D
Page &amp;P&amp;R&amp;8REV: February 22, 2022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B30"/>
  <sheetViews>
    <sheetView zoomScale="110" workbookViewId="0">
      <pane ySplit="1" topLeftCell="A2" activePane="bottomLeft" state="frozenSplit"/>
      <selection activeCell="K34" sqref="K34"/>
      <selection pane="bottomLeft" activeCell="K34" sqref="K34"/>
    </sheetView>
  </sheetViews>
  <sheetFormatPr defaultRowHeight="12.75" x14ac:dyDescent="0.2"/>
  <cols>
    <col min="1" max="1" width="10.7109375" style="103" customWidth="1"/>
    <col min="2" max="2" width="112.7109375" style="106" customWidth="1"/>
  </cols>
  <sheetData>
    <row r="1" spans="1:2" s="101" customFormat="1" ht="13.5" thickBot="1" x14ac:dyDescent="0.25">
      <c r="A1" s="102" t="s">
        <v>70</v>
      </c>
      <c r="B1" s="105" t="s">
        <v>71</v>
      </c>
    </row>
    <row r="2" spans="1:2" ht="13.5" thickTop="1" x14ac:dyDescent="0.2">
      <c r="A2" s="107"/>
      <c r="B2" s="108"/>
    </row>
    <row r="3" spans="1:2" x14ac:dyDescent="0.2">
      <c r="A3" s="107"/>
      <c r="B3" s="108"/>
    </row>
    <row r="4" spans="1:2" x14ac:dyDescent="0.2">
      <c r="A4" s="107"/>
      <c r="B4" s="108"/>
    </row>
    <row r="5" spans="1:2" x14ac:dyDescent="0.2">
      <c r="A5" s="107"/>
      <c r="B5" s="108"/>
    </row>
    <row r="6" spans="1:2" x14ac:dyDescent="0.2">
      <c r="A6" s="107"/>
      <c r="B6" s="108"/>
    </row>
    <row r="7" spans="1:2" x14ac:dyDescent="0.2">
      <c r="A7" s="107"/>
      <c r="B7" s="108"/>
    </row>
    <row r="8" spans="1:2" x14ac:dyDescent="0.2">
      <c r="A8" s="107"/>
      <c r="B8" s="108"/>
    </row>
    <row r="9" spans="1:2" x14ac:dyDescent="0.2">
      <c r="A9" s="107"/>
      <c r="B9" s="108"/>
    </row>
    <row r="10" spans="1:2" x14ac:dyDescent="0.2">
      <c r="A10" s="107"/>
      <c r="B10" s="108"/>
    </row>
    <row r="11" spans="1:2" x14ac:dyDescent="0.2">
      <c r="A11" s="107"/>
      <c r="B11" s="108"/>
    </row>
    <row r="12" spans="1:2" x14ac:dyDescent="0.2">
      <c r="A12" s="107"/>
      <c r="B12" s="108"/>
    </row>
    <row r="13" spans="1:2" x14ac:dyDescent="0.2">
      <c r="A13" s="107"/>
      <c r="B13" s="108"/>
    </row>
    <row r="14" spans="1:2" x14ac:dyDescent="0.2">
      <c r="A14" s="107"/>
      <c r="B14" s="108"/>
    </row>
    <row r="15" spans="1:2" x14ac:dyDescent="0.2">
      <c r="A15" s="107"/>
      <c r="B15" s="108"/>
    </row>
    <row r="16" spans="1:2" x14ac:dyDescent="0.2">
      <c r="A16" s="107"/>
      <c r="B16" s="108"/>
    </row>
    <row r="17" spans="1:2" x14ac:dyDescent="0.2">
      <c r="A17" s="107"/>
      <c r="B17" s="108"/>
    </row>
    <row r="18" spans="1:2" x14ac:dyDescent="0.2">
      <c r="A18" s="107"/>
      <c r="B18" s="108"/>
    </row>
    <row r="19" spans="1:2" x14ac:dyDescent="0.2">
      <c r="A19" s="107"/>
      <c r="B19" s="108"/>
    </row>
    <row r="20" spans="1:2" x14ac:dyDescent="0.2">
      <c r="A20" s="107"/>
      <c r="B20" s="108"/>
    </row>
    <row r="21" spans="1:2" x14ac:dyDescent="0.2">
      <c r="A21" s="107"/>
      <c r="B21" s="108"/>
    </row>
    <row r="22" spans="1:2" x14ac:dyDescent="0.2">
      <c r="A22" s="107"/>
      <c r="B22" s="108"/>
    </row>
    <row r="23" spans="1:2" x14ac:dyDescent="0.2">
      <c r="A23" s="107"/>
      <c r="B23" s="108"/>
    </row>
    <row r="24" spans="1:2" x14ac:dyDescent="0.2">
      <c r="A24" s="107"/>
      <c r="B24" s="108"/>
    </row>
    <row r="25" spans="1:2" x14ac:dyDescent="0.2">
      <c r="A25" s="107"/>
      <c r="B25" s="108"/>
    </row>
    <row r="26" spans="1:2" x14ac:dyDescent="0.2">
      <c r="A26" s="107"/>
      <c r="B26" s="108"/>
    </row>
    <row r="27" spans="1:2" x14ac:dyDescent="0.2">
      <c r="A27" s="107"/>
      <c r="B27" s="108"/>
    </row>
    <row r="28" spans="1:2" x14ac:dyDescent="0.2">
      <c r="A28" s="107"/>
      <c r="B28" s="108"/>
    </row>
    <row r="29" spans="1:2" x14ac:dyDescent="0.2">
      <c r="A29" s="107"/>
      <c r="B29" s="108"/>
    </row>
    <row r="30" spans="1:2" s="104" customFormat="1" ht="13.5" thickBot="1" x14ac:dyDescent="0.25">
      <c r="A30" s="109"/>
      <c r="B30" s="110"/>
    </row>
  </sheetData>
  <sheetProtection sheet="1" objects="1" scenarios="1"/>
  <phoneticPr fontId="0" type="noConversion"/>
  <printOptions horizontalCentered="1" gridLines="1"/>
  <pageMargins left="0.25" right="0.25" top="1.28" bottom="1.3" header="0.48" footer="0.53"/>
  <pageSetup orientation="landscape" r:id="rId1"/>
  <headerFooter alignWithMargins="0">
    <oddHeader>&amp;L&lt;&lt;Type 8 Character Project ID Here&gt;&gt;&amp;C&amp;"Arial,Bold"&amp;12Oakland County -- &lt;&lt;Type Project Name Here&gt;&gt;&amp;"Arial,Regular"&amp;10
Return on Investment Analysis
&amp;A
&amp;RDate: 02/22/2022</oddHeader>
    <oddFooter>&amp;L&amp;8&amp;F/&amp;A
Date Printed: &amp;D
Page &amp;P&amp;R&amp;8REV: February 22,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Project Summary</vt:lpstr>
      <vt:lpstr>Savings Detail</vt:lpstr>
      <vt:lpstr>Savings Summary</vt:lpstr>
      <vt:lpstr>Cost Detail</vt:lpstr>
      <vt:lpstr>Cost Summary</vt:lpstr>
      <vt:lpstr>Assumptions</vt:lpstr>
      <vt:lpstr>Assumptions!Print_Area</vt:lpstr>
      <vt:lpstr>'Cost Detail'!Print_Area</vt:lpstr>
      <vt:lpstr>'Cost Summary'!Print_Area</vt:lpstr>
      <vt:lpstr>'Project Summary'!Print_Area</vt:lpstr>
      <vt:lpstr>'Savings Detail'!Print_Area</vt:lpstr>
      <vt:lpstr>'Savings Summary'!Print_Area</vt:lpstr>
      <vt:lpstr>Assumptions!Print_Titles</vt:lpstr>
      <vt:lpstr>'Cost Detail'!Print_Titles</vt:lpstr>
      <vt:lpstr>'Cost Summary'!Print_Titles</vt:lpstr>
      <vt:lpstr>'Project Summary'!Print_Titles</vt:lpstr>
      <vt:lpstr>'Savings Detail'!Print_Titles</vt:lpstr>
      <vt:lpstr>'Savings Summary'!Print_Titles</vt:lpstr>
    </vt:vector>
  </TitlesOfParts>
  <Company>Oakland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M Miller</dc:creator>
  <cp:lastModifiedBy>Proksch, Susan M</cp:lastModifiedBy>
  <cp:lastPrinted>2022-02-24T14:16:38Z</cp:lastPrinted>
  <dcterms:created xsi:type="dcterms:W3CDTF">2002-12-03T21:00:19Z</dcterms:created>
  <dcterms:modified xsi:type="dcterms:W3CDTF">2022-03-10T14:29:25Z</dcterms:modified>
</cp:coreProperties>
</file>